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äyttäjä\Documents\"/>
    </mc:Choice>
  </mc:AlternateContent>
  <xr:revisionPtr revIDLastSave="0" documentId="8_{8431E617-6F07-48C7-85DD-970DFA540BF8}" xr6:coauthVersionLast="47" xr6:coauthVersionMax="47" xr10:uidLastSave="{00000000-0000-0000-0000-000000000000}"/>
  <bookViews>
    <workbookView xWindow="-108" yWindow="-108" windowWidth="23256" windowHeight="12456" firstSheet="1" activeTab="1" xr2:uid="{7CB0C4F9-23CF-45D3-8940-6ABAE717F81B}"/>
  </bookViews>
  <sheets>
    <sheet name="2200 nelinpeli" sheetId="1" r:id="rId1"/>
    <sheet name="2200 kaksinpeli" sheetId="2" r:id="rId2"/>
    <sheet name="Joukkue miehet" sheetId="3" r:id="rId3"/>
    <sheet name="Joukkue naiset" sheetId="4" r:id="rId4"/>
    <sheet name="Ottelut miesten joukkue" sheetId="5" r:id="rId5"/>
    <sheet name="Ottelut naisten joukku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3" i="5" l="1"/>
  <c r="N433" i="5" s="1"/>
  <c r="K433" i="5"/>
  <c r="M433" i="5" s="1"/>
  <c r="D433" i="5"/>
  <c r="C433" i="5"/>
  <c r="L432" i="5"/>
  <c r="N432" i="5" s="1"/>
  <c r="K432" i="5"/>
  <c r="M432" i="5" s="1"/>
  <c r="D432" i="5"/>
  <c r="C432" i="5"/>
  <c r="L431" i="5"/>
  <c r="N431" i="5" s="1"/>
  <c r="K431" i="5"/>
  <c r="M431" i="5" s="1"/>
  <c r="D431" i="5"/>
  <c r="C431" i="5"/>
  <c r="L430" i="5"/>
  <c r="N430" i="5" s="1"/>
  <c r="K430" i="5"/>
  <c r="M430" i="5" s="1"/>
  <c r="D430" i="5"/>
  <c r="C430" i="5"/>
  <c r="L429" i="5"/>
  <c r="K429" i="5"/>
  <c r="D429" i="5"/>
  <c r="C429" i="5"/>
  <c r="N227" i="6"/>
  <c r="M227" i="6"/>
  <c r="L227" i="6"/>
  <c r="K227" i="6"/>
  <c r="C227" i="6"/>
  <c r="L226" i="6"/>
  <c r="N226" i="6" s="1"/>
  <c r="K226" i="6"/>
  <c r="M226" i="6" s="1"/>
  <c r="C226" i="6"/>
  <c r="L225" i="6"/>
  <c r="N225" i="6" s="1"/>
  <c r="K225" i="6"/>
  <c r="M225" i="6" s="1"/>
  <c r="D225" i="6"/>
  <c r="C225" i="6"/>
  <c r="N224" i="6"/>
  <c r="M224" i="6"/>
  <c r="L224" i="6"/>
  <c r="K224" i="6"/>
  <c r="C224" i="6"/>
  <c r="L223" i="6"/>
  <c r="N223" i="6" s="1"/>
  <c r="K223" i="6"/>
  <c r="M223" i="6" s="1"/>
  <c r="C223" i="6"/>
  <c r="K202" i="6"/>
  <c r="N201" i="6"/>
  <c r="M201" i="6"/>
  <c r="L201" i="6"/>
  <c r="K201" i="6"/>
  <c r="C201" i="6"/>
  <c r="L200" i="6"/>
  <c r="N200" i="6" s="1"/>
  <c r="K200" i="6"/>
  <c r="M200" i="6" s="1"/>
  <c r="C200" i="6"/>
  <c r="L199" i="6"/>
  <c r="N199" i="6" s="1"/>
  <c r="K199" i="6"/>
  <c r="M199" i="6" s="1"/>
  <c r="D199" i="6"/>
  <c r="C199" i="6"/>
  <c r="N198" i="6"/>
  <c r="M198" i="6"/>
  <c r="L198" i="6"/>
  <c r="K198" i="6"/>
  <c r="C198" i="6"/>
  <c r="L197" i="6"/>
  <c r="N197" i="6" s="1"/>
  <c r="K197" i="6"/>
  <c r="M197" i="6" s="1"/>
  <c r="C197" i="6"/>
  <c r="M175" i="6"/>
  <c r="L175" i="6"/>
  <c r="N175" i="6" s="1"/>
  <c r="K175" i="6"/>
  <c r="C175" i="6"/>
  <c r="L174" i="6"/>
  <c r="N174" i="6" s="1"/>
  <c r="K174" i="6"/>
  <c r="M174" i="6" s="1"/>
  <c r="C174" i="6"/>
  <c r="N173" i="6"/>
  <c r="M173" i="6"/>
  <c r="L173" i="6"/>
  <c r="K173" i="6"/>
  <c r="D173" i="6"/>
  <c r="C173" i="6"/>
  <c r="M172" i="6"/>
  <c r="L172" i="6"/>
  <c r="N172" i="6" s="1"/>
  <c r="K172" i="6"/>
  <c r="C172" i="6"/>
  <c r="L171" i="6"/>
  <c r="N171" i="6" s="1"/>
  <c r="K171" i="6"/>
  <c r="M171" i="6" s="1"/>
  <c r="C171" i="6"/>
  <c r="M149" i="6"/>
  <c r="L149" i="6"/>
  <c r="N149" i="6" s="1"/>
  <c r="K149" i="6"/>
  <c r="L148" i="6"/>
  <c r="N148" i="6" s="1"/>
  <c r="K148" i="6"/>
  <c r="M148" i="6" s="1"/>
  <c r="C148" i="6"/>
  <c r="L147" i="6"/>
  <c r="N147" i="6" s="1"/>
  <c r="K147" i="6"/>
  <c r="M147" i="6" s="1"/>
  <c r="D147" i="6"/>
  <c r="C147" i="6"/>
  <c r="L146" i="6"/>
  <c r="N146" i="6" s="1"/>
  <c r="K146" i="6"/>
  <c r="M146" i="6" s="1"/>
  <c r="C146" i="6"/>
  <c r="L145" i="6"/>
  <c r="N145" i="6" s="1"/>
  <c r="K145" i="6"/>
  <c r="L123" i="6"/>
  <c r="N123" i="6" s="1"/>
  <c r="K123" i="6"/>
  <c r="M123" i="6" s="1"/>
  <c r="C123" i="6"/>
  <c r="L122" i="6"/>
  <c r="N122" i="6" s="1"/>
  <c r="K122" i="6"/>
  <c r="M122" i="6" s="1"/>
  <c r="C122" i="6"/>
  <c r="L121" i="6"/>
  <c r="N121" i="6" s="1"/>
  <c r="K121" i="6"/>
  <c r="M121" i="6" s="1"/>
  <c r="D121" i="6"/>
  <c r="C121" i="6"/>
  <c r="L120" i="6"/>
  <c r="N120" i="6" s="1"/>
  <c r="K120" i="6"/>
  <c r="C120" i="6"/>
  <c r="L119" i="6"/>
  <c r="N119" i="6" s="1"/>
  <c r="K119" i="6"/>
  <c r="M119" i="6" s="1"/>
  <c r="C119" i="6"/>
  <c r="L97" i="6"/>
  <c r="N97" i="6" s="1"/>
  <c r="K97" i="6"/>
  <c r="M97" i="6" s="1"/>
  <c r="C97" i="6"/>
  <c r="L96" i="6"/>
  <c r="N96" i="6" s="1"/>
  <c r="K96" i="6"/>
  <c r="M96" i="6" s="1"/>
  <c r="C96" i="6"/>
  <c r="L95" i="6"/>
  <c r="N95" i="6" s="1"/>
  <c r="K95" i="6"/>
  <c r="M95" i="6" s="1"/>
  <c r="D95" i="6"/>
  <c r="C95" i="6"/>
  <c r="L94" i="6"/>
  <c r="N94" i="6" s="1"/>
  <c r="K94" i="6"/>
  <c r="M94" i="6" s="1"/>
  <c r="C94" i="6"/>
  <c r="L93" i="6"/>
  <c r="N93" i="6" s="1"/>
  <c r="K93" i="6"/>
  <c r="M93" i="6" s="1"/>
  <c r="C93" i="6"/>
  <c r="M71" i="6"/>
  <c r="L71" i="6"/>
  <c r="N71" i="6" s="1"/>
  <c r="K71" i="6"/>
  <c r="C71" i="6"/>
  <c r="L70" i="6"/>
  <c r="N70" i="6" s="1"/>
  <c r="K70" i="6"/>
  <c r="M70" i="6" s="1"/>
  <c r="C70" i="6"/>
  <c r="L69" i="6"/>
  <c r="N69" i="6" s="1"/>
  <c r="K69" i="6"/>
  <c r="M69" i="6" s="1"/>
  <c r="D69" i="6"/>
  <c r="C69" i="6"/>
  <c r="L68" i="6"/>
  <c r="N68" i="6" s="1"/>
  <c r="K68" i="6"/>
  <c r="M68" i="6" s="1"/>
  <c r="C68" i="6"/>
  <c r="L67" i="6"/>
  <c r="N67" i="6" s="1"/>
  <c r="K67" i="6"/>
  <c r="C67" i="6"/>
  <c r="M45" i="6"/>
  <c r="L45" i="6"/>
  <c r="N45" i="6" s="1"/>
  <c r="K45" i="6"/>
  <c r="C45" i="6"/>
  <c r="L44" i="6"/>
  <c r="N44" i="6" s="1"/>
  <c r="K44" i="6"/>
  <c r="M44" i="6" s="1"/>
  <c r="C44" i="6"/>
  <c r="L43" i="6"/>
  <c r="N43" i="6" s="1"/>
  <c r="K43" i="6"/>
  <c r="M43" i="6" s="1"/>
  <c r="D43" i="6"/>
  <c r="C43" i="6"/>
  <c r="L42" i="6"/>
  <c r="N42" i="6" s="1"/>
  <c r="K42" i="6"/>
  <c r="M42" i="6" s="1"/>
  <c r="C42" i="6"/>
  <c r="L41" i="6"/>
  <c r="N41" i="6" s="1"/>
  <c r="K41" i="6"/>
  <c r="C41" i="6"/>
  <c r="L19" i="6"/>
  <c r="N19" i="6" s="1"/>
  <c r="K19" i="6"/>
  <c r="M19" i="6" s="1"/>
  <c r="C19" i="6"/>
  <c r="M18" i="6"/>
  <c r="L18" i="6"/>
  <c r="N18" i="6" s="1"/>
  <c r="K18" i="6"/>
  <c r="C18" i="6"/>
  <c r="L17" i="6"/>
  <c r="N17" i="6" s="1"/>
  <c r="K17" i="6"/>
  <c r="M17" i="6" s="1"/>
  <c r="C17" i="6"/>
  <c r="L16" i="6"/>
  <c r="N16" i="6" s="1"/>
  <c r="K16" i="6"/>
  <c r="C16" i="6"/>
  <c r="L15" i="6"/>
  <c r="N15" i="6" s="1"/>
  <c r="K15" i="6"/>
  <c r="M15" i="6" s="1"/>
  <c r="C15" i="6"/>
  <c r="L408" i="5"/>
  <c r="N408" i="5" s="1"/>
  <c r="K408" i="5"/>
  <c r="M408" i="5" s="1"/>
  <c r="D408" i="5"/>
  <c r="C408" i="5"/>
  <c r="L407" i="5"/>
  <c r="N407" i="5" s="1"/>
  <c r="K407" i="5"/>
  <c r="M407" i="5" s="1"/>
  <c r="D407" i="5"/>
  <c r="C407" i="5"/>
  <c r="L406" i="5"/>
  <c r="N406" i="5" s="1"/>
  <c r="K406" i="5"/>
  <c r="M406" i="5" s="1"/>
  <c r="D406" i="5"/>
  <c r="C406" i="5"/>
  <c r="L405" i="5"/>
  <c r="N405" i="5" s="1"/>
  <c r="K405" i="5"/>
  <c r="M405" i="5" s="1"/>
  <c r="D405" i="5"/>
  <c r="C405" i="5"/>
  <c r="L404" i="5"/>
  <c r="K404" i="5"/>
  <c r="D404" i="5"/>
  <c r="C404" i="5"/>
  <c r="L378" i="5"/>
  <c r="N378" i="5" s="1"/>
  <c r="K378" i="5"/>
  <c r="M378" i="5" s="1"/>
  <c r="D378" i="5"/>
  <c r="C378" i="5"/>
  <c r="L377" i="5"/>
  <c r="N377" i="5" s="1"/>
  <c r="K377" i="5"/>
  <c r="M377" i="5" s="1"/>
  <c r="D377" i="5"/>
  <c r="C377" i="5"/>
  <c r="L376" i="5"/>
  <c r="N376" i="5" s="1"/>
  <c r="K376" i="5"/>
  <c r="M376" i="5" s="1"/>
  <c r="D376" i="5"/>
  <c r="C376" i="5"/>
  <c r="L375" i="5"/>
  <c r="N375" i="5" s="1"/>
  <c r="K375" i="5"/>
  <c r="M375" i="5" s="1"/>
  <c r="D375" i="5"/>
  <c r="C375" i="5"/>
  <c r="L374" i="5"/>
  <c r="K374" i="5"/>
  <c r="D374" i="5"/>
  <c r="C374" i="5"/>
  <c r="M348" i="5"/>
  <c r="L348" i="5"/>
  <c r="N348" i="5" s="1"/>
  <c r="K348" i="5"/>
  <c r="D348" i="5"/>
  <c r="C348" i="5"/>
  <c r="L347" i="5"/>
  <c r="N347" i="5" s="1"/>
  <c r="K347" i="5"/>
  <c r="M347" i="5" s="1"/>
  <c r="D347" i="5"/>
  <c r="C347" i="5"/>
  <c r="L346" i="5"/>
  <c r="N346" i="5" s="1"/>
  <c r="K346" i="5"/>
  <c r="M346" i="5" s="1"/>
  <c r="D346" i="5"/>
  <c r="C346" i="5"/>
  <c r="L345" i="5"/>
  <c r="N345" i="5" s="1"/>
  <c r="K345" i="5"/>
  <c r="M345" i="5" s="1"/>
  <c r="D345" i="5"/>
  <c r="C345" i="5"/>
  <c r="L344" i="5"/>
  <c r="K344" i="5"/>
  <c r="D344" i="5"/>
  <c r="C344" i="5"/>
  <c r="M318" i="5"/>
  <c r="L318" i="5"/>
  <c r="N318" i="5" s="1"/>
  <c r="K318" i="5"/>
  <c r="D318" i="5"/>
  <c r="C318" i="5"/>
  <c r="L317" i="5"/>
  <c r="N317" i="5" s="1"/>
  <c r="K317" i="5"/>
  <c r="M317" i="5" s="1"/>
  <c r="D317" i="5"/>
  <c r="C317" i="5"/>
  <c r="L316" i="5"/>
  <c r="N316" i="5" s="1"/>
  <c r="K316" i="5"/>
  <c r="M316" i="5" s="1"/>
  <c r="D316" i="5"/>
  <c r="C316" i="5"/>
  <c r="L315" i="5"/>
  <c r="N315" i="5" s="1"/>
  <c r="K315" i="5"/>
  <c r="M315" i="5" s="1"/>
  <c r="D315" i="5"/>
  <c r="C315" i="5"/>
  <c r="L314" i="5"/>
  <c r="K314" i="5"/>
  <c r="D314" i="5"/>
  <c r="C314" i="5"/>
  <c r="L288" i="5"/>
  <c r="N288" i="5" s="1"/>
  <c r="K288" i="5"/>
  <c r="M288" i="5" s="1"/>
  <c r="D288" i="5"/>
  <c r="C288" i="5"/>
  <c r="L287" i="5"/>
  <c r="N287" i="5" s="1"/>
  <c r="K287" i="5"/>
  <c r="M287" i="5" s="1"/>
  <c r="D287" i="5"/>
  <c r="C287" i="5"/>
  <c r="L286" i="5"/>
  <c r="N286" i="5" s="1"/>
  <c r="K286" i="5"/>
  <c r="M286" i="5" s="1"/>
  <c r="D286" i="5"/>
  <c r="C286" i="5"/>
  <c r="L285" i="5"/>
  <c r="N285" i="5" s="1"/>
  <c r="K285" i="5"/>
  <c r="M285" i="5" s="1"/>
  <c r="D285" i="5"/>
  <c r="C285" i="5"/>
  <c r="L284" i="5"/>
  <c r="K284" i="5"/>
  <c r="M284" i="5" s="1"/>
  <c r="D284" i="5"/>
  <c r="C284" i="5"/>
  <c r="L258" i="5"/>
  <c r="N258" i="5" s="1"/>
  <c r="K258" i="5"/>
  <c r="M258" i="5" s="1"/>
  <c r="D258" i="5"/>
  <c r="C258" i="5"/>
  <c r="M257" i="5"/>
  <c r="L257" i="5"/>
  <c r="N257" i="5" s="1"/>
  <c r="K257" i="5"/>
  <c r="D257" i="5"/>
  <c r="C257" i="5"/>
  <c r="L256" i="5"/>
  <c r="N256" i="5" s="1"/>
  <c r="K256" i="5"/>
  <c r="M256" i="5" s="1"/>
  <c r="D256" i="5"/>
  <c r="C256" i="5"/>
  <c r="L255" i="5"/>
  <c r="N255" i="5" s="1"/>
  <c r="K255" i="5"/>
  <c r="M255" i="5" s="1"/>
  <c r="D255" i="5"/>
  <c r="C255" i="5"/>
  <c r="L254" i="5"/>
  <c r="K254" i="5"/>
  <c r="D254" i="5"/>
  <c r="C254" i="5"/>
  <c r="L228" i="5"/>
  <c r="N228" i="5" s="1"/>
  <c r="K228" i="5"/>
  <c r="M228" i="5" s="1"/>
  <c r="D228" i="5"/>
  <c r="C228" i="5"/>
  <c r="L227" i="5"/>
  <c r="N227" i="5" s="1"/>
  <c r="K227" i="5"/>
  <c r="M227" i="5" s="1"/>
  <c r="D227" i="5"/>
  <c r="C227" i="5"/>
  <c r="L226" i="5"/>
  <c r="N226" i="5" s="1"/>
  <c r="K226" i="5"/>
  <c r="M226" i="5" s="1"/>
  <c r="D226" i="5"/>
  <c r="C226" i="5"/>
  <c r="L225" i="5"/>
  <c r="N225" i="5" s="1"/>
  <c r="K225" i="5"/>
  <c r="M225" i="5" s="1"/>
  <c r="D225" i="5"/>
  <c r="C225" i="5"/>
  <c r="L224" i="5"/>
  <c r="K224" i="5"/>
  <c r="D224" i="5"/>
  <c r="C224" i="5"/>
  <c r="L198" i="5"/>
  <c r="N198" i="5" s="1"/>
  <c r="K198" i="5"/>
  <c r="M198" i="5" s="1"/>
  <c r="D198" i="5"/>
  <c r="C198" i="5"/>
  <c r="L197" i="5"/>
  <c r="N197" i="5" s="1"/>
  <c r="K197" i="5"/>
  <c r="M197" i="5" s="1"/>
  <c r="D197" i="5"/>
  <c r="C197" i="5"/>
  <c r="L196" i="5"/>
  <c r="N196" i="5" s="1"/>
  <c r="K196" i="5"/>
  <c r="M196" i="5" s="1"/>
  <c r="D196" i="5"/>
  <c r="C196" i="5"/>
  <c r="L195" i="5"/>
  <c r="N195" i="5" s="1"/>
  <c r="K195" i="5"/>
  <c r="M195" i="5" s="1"/>
  <c r="D195" i="5"/>
  <c r="C195" i="5"/>
  <c r="L194" i="5"/>
  <c r="K194" i="5"/>
  <c r="D194" i="5"/>
  <c r="C194" i="5"/>
  <c r="L168" i="5"/>
  <c r="N168" i="5" s="1"/>
  <c r="K168" i="5"/>
  <c r="M168" i="5" s="1"/>
  <c r="D168" i="5"/>
  <c r="C168" i="5"/>
  <c r="L167" i="5"/>
  <c r="N167" i="5" s="1"/>
  <c r="K167" i="5"/>
  <c r="M167" i="5" s="1"/>
  <c r="D167" i="5"/>
  <c r="C167" i="5"/>
  <c r="L166" i="5"/>
  <c r="N166" i="5" s="1"/>
  <c r="K166" i="5"/>
  <c r="M166" i="5" s="1"/>
  <c r="D166" i="5"/>
  <c r="C166" i="5"/>
  <c r="L165" i="5"/>
  <c r="N165" i="5" s="1"/>
  <c r="K165" i="5"/>
  <c r="M165" i="5" s="1"/>
  <c r="D165" i="5"/>
  <c r="C165" i="5"/>
  <c r="L164" i="5"/>
  <c r="K164" i="5"/>
  <c r="M164" i="5" s="1"/>
  <c r="D164" i="5"/>
  <c r="C164" i="5"/>
  <c r="M138" i="5"/>
  <c r="L138" i="5"/>
  <c r="N138" i="5" s="1"/>
  <c r="K138" i="5"/>
  <c r="D138" i="5"/>
  <c r="C138" i="5"/>
  <c r="L137" i="5"/>
  <c r="N137" i="5" s="1"/>
  <c r="K137" i="5"/>
  <c r="M137" i="5" s="1"/>
  <c r="D137" i="5"/>
  <c r="C137" i="5"/>
  <c r="L136" i="5"/>
  <c r="N136" i="5" s="1"/>
  <c r="K136" i="5"/>
  <c r="M136" i="5" s="1"/>
  <c r="D136" i="5"/>
  <c r="C136" i="5"/>
  <c r="L135" i="5"/>
  <c r="N135" i="5" s="1"/>
  <c r="K135" i="5"/>
  <c r="M135" i="5" s="1"/>
  <c r="D135" i="5"/>
  <c r="C135" i="5"/>
  <c r="L134" i="5"/>
  <c r="K134" i="5"/>
  <c r="D134" i="5"/>
  <c r="C134" i="5"/>
  <c r="L108" i="5"/>
  <c r="N108" i="5" s="1"/>
  <c r="K108" i="5"/>
  <c r="M108" i="5" s="1"/>
  <c r="D108" i="5"/>
  <c r="C108" i="5"/>
  <c r="L107" i="5"/>
  <c r="N107" i="5" s="1"/>
  <c r="K107" i="5"/>
  <c r="M107" i="5" s="1"/>
  <c r="D107" i="5"/>
  <c r="C107" i="5"/>
  <c r="L106" i="5"/>
  <c r="N106" i="5" s="1"/>
  <c r="K106" i="5"/>
  <c r="M106" i="5" s="1"/>
  <c r="D106" i="5"/>
  <c r="C106" i="5"/>
  <c r="L105" i="5"/>
  <c r="N105" i="5" s="1"/>
  <c r="K105" i="5"/>
  <c r="M105" i="5" s="1"/>
  <c r="D105" i="5"/>
  <c r="C105" i="5"/>
  <c r="L104" i="5"/>
  <c r="K104" i="5"/>
  <c r="D104" i="5"/>
  <c r="C104" i="5"/>
  <c r="N78" i="5"/>
  <c r="M78" i="5"/>
  <c r="L78" i="5"/>
  <c r="K78" i="5"/>
  <c r="D78" i="5"/>
  <c r="C78" i="5"/>
  <c r="L77" i="5"/>
  <c r="N77" i="5" s="1"/>
  <c r="K77" i="5"/>
  <c r="M77" i="5" s="1"/>
  <c r="D77" i="5"/>
  <c r="C77" i="5"/>
  <c r="L76" i="5"/>
  <c r="N76" i="5" s="1"/>
  <c r="K76" i="5"/>
  <c r="M76" i="5" s="1"/>
  <c r="D76" i="5"/>
  <c r="C76" i="5"/>
  <c r="L75" i="5"/>
  <c r="N75" i="5" s="1"/>
  <c r="K75" i="5"/>
  <c r="M75" i="5" s="1"/>
  <c r="D75" i="5"/>
  <c r="C75" i="5"/>
  <c r="L74" i="5"/>
  <c r="K74" i="5"/>
  <c r="D74" i="5"/>
  <c r="C74" i="5"/>
  <c r="L48" i="5"/>
  <c r="N48" i="5" s="1"/>
  <c r="K48" i="5"/>
  <c r="M48" i="5" s="1"/>
  <c r="D48" i="5"/>
  <c r="C48" i="5"/>
  <c r="L47" i="5"/>
  <c r="N47" i="5" s="1"/>
  <c r="K47" i="5"/>
  <c r="M47" i="5" s="1"/>
  <c r="D47" i="5"/>
  <c r="C47" i="5"/>
  <c r="L46" i="5"/>
  <c r="N46" i="5" s="1"/>
  <c r="K46" i="5"/>
  <c r="M46" i="5" s="1"/>
  <c r="D46" i="5"/>
  <c r="C46" i="5"/>
  <c r="L45" i="5"/>
  <c r="N45" i="5" s="1"/>
  <c r="K45" i="5"/>
  <c r="M45" i="5" s="1"/>
  <c r="D45" i="5"/>
  <c r="C45" i="5"/>
  <c r="L44" i="5"/>
  <c r="K44" i="5"/>
  <c r="D44" i="5"/>
  <c r="C44" i="5"/>
  <c r="L18" i="5"/>
  <c r="N18" i="5" s="1"/>
  <c r="K18" i="5"/>
  <c r="M18" i="5" s="1"/>
  <c r="D18" i="5"/>
  <c r="C18" i="5"/>
  <c r="L17" i="5"/>
  <c r="N17" i="5" s="1"/>
  <c r="K17" i="5"/>
  <c r="M17" i="5" s="1"/>
  <c r="D17" i="5"/>
  <c r="C17" i="5"/>
  <c r="L16" i="5"/>
  <c r="N16" i="5" s="1"/>
  <c r="K16" i="5"/>
  <c r="M16" i="5" s="1"/>
  <c r="D16" i="5"/>
  <c r="C16" i="5"/>
  <c r="L15" i="5"/>
  <c r="N15" i="5" s="1"/>
  <c r="K15" i="5"/>
  <c r="M15" i="5" s="1"/>
  <c r="D15" i="5"/>
  <c r="C15" i="5"/>
  <c r="L14" i="5"/>
  <c r="K14" i="5"/>
  <c r="D14" i="5"/>
  <c r="C14" i="5"/>
  <c r="K150" i="6" l="1"/>
  <c r="M145" i="6"/>
  <c r="M150" i="6" s="1"/>
  <c r="K124" i="6"/>
  <c r="K72" i="6"/>
  <c r="M67" i="6"/>
  <c r="M72" i="6" s="1"/>
  <c r="K434" i="5"/>
  <c r="L434" i="5"/>
  <c r="M429" i="5"/>
  <c r="M434" i="5" s="1"/>
  <c r="N429" i="5"/>
  <c r="N434" i="5" s="1"/>
  <c r="K409" i="5"/>
  <c r="L409" i="5"/>
  <c r="K379" i="5"/>
  <c r="L379" i="5"/>
  <c r="N374" i="5"/>
  <c r="N379" i="5" s="1"/>
  <c r="L349" i="5"/>
  <c r="K349" i="5"/>
  <c r="M344" i="5"/>
  <c r="M349" i="5" s="1"/>
  <c r="K319" i="5"/>
  <c r="L319" i="5"/>
  <c r="M314" i="5"/>
  <c r="M289" i="5"/>
  <c r="L289" i="5"/>
  <c r="K259" i="5"/>
  <c r="L259" i="5"/>
  <c r="K46" i="6"/>
  <c r="M41" i="6"/>
  <c r="M46" i="6" s="1"/>
  <c r="L229" i="5"/>
  <c r="K229" i="5"/>
  <c r="K199" i="5"/>
  <c r="L199" i="5"/>
  <c r="L169" i="5"/>
  <c r="N20" i="6"/>
  <c r="K20" i="6"/>
  <c r="K139" i="5"/>
  <c r="L139" i="5"/>
  <c r="M134" i="5"/>
  <c r="M139" i="5" s="1"/>
  <c r="K109" i="5"/>
  <c r="L109" i="5"/>
  <c r="K79" i="5"/>
  <c r="L79" i="5"/>
  <c r="M74" i="5"/>
  <c r="N74" i="5"/>
  <c r="K49" i="5"/>
  <c r="L49" i="5"/>
  <c r="K19" i="5"/>
  <c r="L19" i="5"/>
  <c r="M228" i="6"/>
  <c r="J231" i="6" s="1"/>
  <c r="N228" i="6"/>
  <c r="K228" i="6"/>
  <c r="L228" i="6"/>
  <c r="M202" i="6"/>
  <c r="N202" i="6"/>
  <c r="L202" i="6"/>
  <c r="M176" i="6"/>
  <c r="N176" i="6"/>
  <c r="K176" i="6"/>
  <c r="L176" i="6"/>
  <c r="N150" i="6"/>
  <c r="L150" i="6"/>
  <c r="N124" i="6"/>
  <c r="M120" i="6"/>
  <c r="M124" i="6" s="1"/>
  <c r="L124" i="6"/>
  <c r="M98" i="6"/>
  <c r="N98" i="6"/>
  <c r="K98" i="6"/>
  <c r="L98" i="6"/>
  <c r="N72" i="6"/>
  <c r="L72" i="6"/>
  <c r="N46" i="6"/>
  <c r="L46" i="6"/>
  <c r="M16" i="6"/>
  <c r="M20" i="6" s="1"/>
  <c r="J23" i="6" s="1"/>
  <c r="L20" i="6"/>
  <c r="M404" i="5"/>
  <c r="M409" i="5" s="1"/>
  <c r="N404" i="5"/>
  <c r="N409" i="5" s="1"/>
  <c r="M374" i="5"/>
  <c r="M379" i="5" s="1"/>
  <c r="N344" i="5"/>
  <c r="N349" i="5" s="1"/>
  <c r="M319" i="5"/>
  <c r="N314" i="5"/>
  <c r="N319" i="5" s="1"/>
  <c r="N284" i="5"/>
  <c r="N289" i="5" s="1"/>
  <c r="J292" i="5" s="1"/>
  <c r="K289" i="5"/>
  <c r="M254" i="5"/>
  <c r="M259" i="5" s="1"/>
  <c r="N254" i="5"/>
  <c r="N259" i="5" s="1"/>
  <c r="M224" i="5"/>
  <c r="M229" i="5" s="1"/>
  <c r="N224" i="5"/>
  <c r="N229" i="5" s="1"/>
  <c r="M194" i="5"/>
  <c r="M199" i="5" s="1"/>
  <c r="N194" i="5"/>
  <c r="N199" i="5" s="1"/>
  <c r="M169" i="5"/>
  <c r="N164" i="5"/>
  <c r="N169" i="5" s="1"/>
  <c r="K169" i="5"/>
  <c r="N134" i="5"/>
  <c r="N139" i="5" s="1"/>
  <c r="M104" i="5"/>
  <c r="M109" i="5" s="1"/>
  <c r="N104" i="5"/>
  <c r="N109" i="5" s="1"/>
  <c r="M79" i="5"/>
  <c r="N79" i="5"/>
  <c r="M44" i="5"/>
  <c r="M49" i="5" s="1"/>
  <c r="N44" i="5"/>
  <c r="N49" i="5" s="1"/>
  <c r="N14" i="5"/>
  <c r="N19" i="5" s="1"/>
  <c r="M14" i="5"/>
  <c r="M19" i="5" s="1"/>
  <c r="J153" i="6" l="1"/>
  <c r="J127" i="6"/>
  <c r="J101" i="6"/>
  <c r="J75" i="6"/>
  <c r="J437" i="5"/>
  <c r="J382" i="5"/>
  <c r="J49" i="6"/>
  <c r="J22" i="5"/>
  <c r="J205" i="6"/>
  <c r="J179" i="6"/>
  <c r="J412" i="5"/>
  <c r="J352" i="5"/>
  <c r="J322" i="5"/>
  <c r="J262" i="5"/>
  <c r="J232" i="5"/>
  <c r="J202" i="5"/>
  <c r="J172" i="5"/>
  <c r="J142" i="5"/>
  <c r="J112" i="5"/>
  <c r="J82" i="5"/>
  <c r="J52" i="5"/>
</calcChain>
</file>

<file path=xl/sharedStrings.xml><?xml version="1.0" encoding="utf-8"?>
<sst xmlns="http://schemas.openxmlformats.org/spreadsheetml/2006/main" count="2693" uniqueCount="357">
  <si>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</si>
  <si>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</si>
  <si>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</si>
  <si>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</si>
  <si>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</si>
  <si>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</si>
  <si>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</si>
  <si>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</si>
  <si>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</si>
  <si>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</si>
  <si>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1-3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</si>
  <si>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</si>
  <si>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</si>
  <si>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</si>
  <si>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</si>
  <si>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</si>
  <si>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</si>
  <si>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</si>
  <si>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</si>
  <si>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2-4</t>
  </si>
  <si>
    <t>1-4</t>
  </si>
  <si>
    <t>2-3</t>
  </si>
  <si>
    <t>1-2</t>
  </si>
  <si>
    <t>3-4</t>
  </si>
  <si>
    <t>Pooli B</t>
  </si>
  <si>
    <t>Pooli C</t>
  </si>
  <si>
    <t>Pooli D</t>
  </si>
  <si>
    <t>Pooli E</t>
  </si>
  <si>
    <t>Pooli F</t>
  </si>
  <si>
    <t>Pooli G</t>
  </si>
  <si>
    <t>Pooli H</t>
  </si>
  <si>
    <t>Pooli I</t>
  </si>
  <si>
    <t>Pooli J</t>
  </si>
  <si>
    <t>Pooli K</t>
  </si>
  <si>
    <t>Pooli L</t>
  </si>
  <si>
    <t>M-2200 Nelinpeli</t>
  </si>
  <si>
    <t>23.11.2024</t>
  </si>
  <si>
    <t>Mika Rauvola</t>
  </si>
  <si>
    <t>Smash</t>
  </si>
  <si>
    <t>2195</t>
  </si>
  <si>
    <t>Jimi Koivumäki</t>
  </si>
  <si>
    <t>TIP-70</t>
  </si>
  <si>
    <t>2192</t>
  </si>
  <si>
    <t>Leon Viherlaiho</t>
  </si>
  <si>
    <t>MBF</t>
  </si>
  <si>
    <t>2180</t>
  </si>
  <si>
    <t>Teemu Oinas</t>
  </si>
  <si>
    <t>OPT-86</t>
  </si>
  <si>
    <t>Tommi Sidoroff</t>
  </si>
  <si>
    <t>PT 75</t>
  </si>
  <si>
    <t>2135</t>
  </si>
  <si>
    <t>Fredrik Forsbacka</t>
  </si>
  <si>
    <t>Halex</t>
  </si>
  <si>
    <t>2094</t>
  </si>
  <si>
    <t>Juha Äänismaa</t>
  </si>
  <si>
    <t>TuKa</t>
  </si>
  <si>
    <t>2105</t>
  </si>
  <si>
    <t>Meelis Kärner</t>
  </si>
  <si>
    <t>PT Espoo</t>
  </si>
  <si>
    <t>2109</t>
  </si>
  <si>
    <t>Pooli M</t>
  </si>
  <si>
    <t>Pooli N</t>
  </si>
  <si>
    <t>Elmo Räsänen</t>
  </si>
  <si>
    <t>2089</t>
  </si>
  <si>
    <t>BF-78</t>
  </si>
  <si>
    <t>Juhana Tuuttila</t>
  </si>
  <si>
    <t>PT Jyväskylä</t>
  </si>
  <si>
    <t>2083</t>
  </si>
  <si>
    <t>Vladyslav Matyko</t>
  </si>
  <si>
    <t>HUT</t>
  </si>
  <si>
    <t>Jorma Lahtinen</t>
  </si>
  <si>
    <t>2078</t>
  </si>
  <si>
    <t>Markus Perkkiö</t>
  </si>
  <si>
    <t>2058</t>
  </si>
  <si>
    <t>Leonid Pullinen</t>
  </si>
  <si>
    <t>Tomi Lehtonen</t>
  </si>
  <si>
    <t>2045</t>
  </si>
  <si>
    <t>Janne Jokinen</t>
  </si>
  <si>
    <t>2028</t>
  </si>
  <si>
    <t>Jussi Mäkelä</t>
  </si>
  <si>
    <t>2019</t>
  </si>
  <si>
    <t>Eetu Mäkelä</t>
  </si>
  <si>
    <t>2007</t>
  </si>
  <si>
    <t>1990</t>
  </si>
  <si>
    <t>Marek Viskman</t>
  </si>
  <si>
    <t>1978</t>
  </si>
  <si>
    <t>Jouko Mikkola</t>
  </si>
  <si>
    <t>Wega</t>
  </si>
  <si>
    <t>1976</t>
  </si>
  <si>
    <t>Ville Julin</t>
  </si>
  <si>
    <t>TTC BOOM</t>
  </si>
  <si>
    <t>1966</t>
  </si>
  <si>
    <t>Andrei Räisänen</t>
  </si>
  <si>
    <t>1968</t>
  </si>
  <si>
    <t>Xisheng Cong</t>
  </si>
  <si>
    <t>1955</t>
  </si>
  <si>
    <t>Axel Visuri</t>
  </si>
  <si>
    <t>2050</t>
  </si>
  <si>
    <t>1942</t>
  </si>
  <si>
    <t>Tero Tamminen</t>
  </si>
  <si>
    <t>Aleksi Ikola</t>
  </si>
  <si>
    <t>KoKu</t>
  </si>
  <si>
    <t>1934</t>
  </si>
  <si>
    <t>Patrik Södergård</t>
  </si>
  <si>
    <t>1952</t>
  </si>
  <si>
    <t>Otto Suokas</t>
  </si>
  <si>
    <t>1906</t>
  </si>
  <si>
    <t>Yuri Afanassiev</t>
  </si>
  <si>
    <t>1897</t>
  </si>
  <si>
    <t>Sami Järvinen</t>
  </si>
  <si>
    <t>1895</t>
  </si>
  <si>
    <t>PT-2000</t>
  </si>
  <si>
    <t>Ilari Sell</t>
  </si>
  <si>
    <t>1892</t>
  </si>
  <si>
    <t>Mikko Lehto</t>
  </si>
  <si>
    <t>1842</t>
  </si>
  <si>
    <t>Aleksis Välläri</t>
  </si>
  <si>
    <t>1834</t>
  </si>
  <si>
    <t>Vesa Lappi</t>
  </si>
  <si>
    <t>Luka Oinas</t>
  </si>
  <si>
    <t>1857</t>
  </si>
  <si>
    <t>Niko Hämäläinen</t>
  </si>
  <si>
    <t>KuPTS</t>
  </si>
  <si>
    <t>1864</t>
  </si>
  <si>
    <t>1855</t>
  </si>
  <si>
    <t>Jukka Julin</t>
  </si>
  <si>
    <t>1815</t>
  </si>
  <si>
    <t>Sisu Sammalkorpi</t>
  </si>
  <si>
    <t>1852</t>
  </si>
  <si>
    <t>Elmeri Räsänen</t>
  </si>
  <si>
    <t>1816</t>
  </si>
  <si>
    <t>Sami Pyykkö</t>
  </si>
  <si>
    <t>1801</t>
  </si>
  <si>
    <t>Mia Kellow</t>
  </si>
  <si>
    <t>1752</t>
  </si>
  <si>
    <t>Eerik Kivelä</t>
  </si>
  <si>
    <t>1726</t>
  </si>
  <si>
    <t>Kai Tuovinen</t>
  </si>
  <si>
    <t>1715</t>
  </si>
  <si>
    <t>Max Takkavuori</t>
  </si>
  <si>
    <t>1674</t>
  </si>
  <si>
    <t>Jouko Manni</t>
  </si>
  <si>
    <t>1794</t>
  </si>
  <si>
    <t>Severi Sipiläinen</t>
  </si>
  <si>
    <t>Mihai Girlea</t>
  </si>
  <si>
    <t>1762</t>
  </si>
  <si>
    <t>Mikael Aikio</t>
  </si>
  <si>
    <t>1756</t>
  </si>
  <si>
    <t>Olavi Moilanen</t>
  </si>
  <si>
    <t>Jyrki Nummenmaa</t>
  </si>
  <si>
    <t>1616</t>
  </si>
  <si>
    <t>Petri Takkavuori</t>
  </si>
  <si>
    <t>1540</t>
  </si>
  <si>
    <t>Konsta Leppänen</t>
  </si>
  <si>
    <t>1559</t>
  </si>
  <si>
    <t>Aki Ylinen</t>
  </si>
  <si>
    <t>1534</t>
  </si>
  <si>
    <t>Lohkot A-G kello 14 ja H-N kello 16</t>
  </si>
  <si>
    <t>Jimi Koivumäki/Maria Girlea</t>
  </si>
  <si>
    <t>TIP-70/PT Jyväskylä</t>
  </si>
  <si>
    <t>4340</t>
  </si>
  <si>
    <t>Mika Rauvola/Juha Äänismaa</t>
  </si>
  <si>
    <t>SMASH/TuKa</t>
  </si>
  <si>
    <t>Juhana Tuuttila/Huy Chau Dinh</t>
  </si>
  <si>
    <t>PT Jyväskylä/PT Espoo</t>
  </si>
  <si>
    <t>4300</t>
  </si>
  <si>
    <t>4241</t>
  </si>
  <si>
    <t>Jorma Lahtinen/Leon Viherlaiho</t>
  </si>
  <si>
    <t>4239</t>
  </si>
  <si>
    <t>Tommi Sidoroff/Markus Perkkiö</t>
  </si>
  <si>
    <t>PT 75/PT Jyväskylä</t>
  </si>
  <si>
    <t>4193</t>
  </si>
  <si>
    <t>Teemu Oinas/Janne Jokinen</t>
  </si>
  <si>
    <t>OPT-86/PT 75</t>
  </si>
  <si>
    <t>4208</t>
  </si>
  <si>
    <t>Marek Viskman/Fredrik Forsbacka</t>
  </si>
  <si>
    <t>TIP-70/Halex</t>
  </si>
  <si>
    <t>4072</t>
  </si>
  <si>
    <t>Vladyslav Matyko/Andrei Räisänen</t>
  </si>
  <si>
    <t>HUT /MBF</t>
  </si>
  <si>
    <t>4047</t>
  </si>
  <si>
    <t>Elmo Räsänen/Aleksi Ikola</t>
  </si>
  <si>
    <t>BF-78/KoKu</t>
  </si>
  <si>
    <t>4023</t>
  </si>
  <si>
    <t>Ilari Sell/Meelis Kärner</t>
  </si>
  <si>
    <t>4001</t>
  </si>
  <si>
    <t>Leonid Pullinen/Otto Suokas</t>
  </si>
  <si>
    <t>Jouko Mikkola/Hannu Sihvo</t>
  </si>
  <si>
    <t>3934</t>
  </si>
  <si>
    <t>Eetu Mäkelä/Luka Oinas</t>
  </si>
  <si>
    <t>OPT86</t>
  </si>
  <si>
    <t>Xisheng Cong/Tero Tamminen</t>
  </si>
  <si>
    <t>3897</t>
  </si>
  <si>
    <t>Tero-Juhani Tamminen/Jukka Julin</t>
  </si>
  <si>
    <t>PT Espoo/TTC BOOM</t>
  </si>
  <si>
    <t>3805</t>
  </si>
  <si>
    <t>3864</t>
  </si>
  <si>
    <t>Axel Visuri/Max Takkavuori</t>
  </si>
  <si>
    <t>PT 75/TIP-70</t>
  </si>
  <si>
    <t>3616</t>
  </si>
  <si>
    <t>3956</t>
  </si>
  <si>
    <t>Mikael Aikio/Ville Julin</t>
  </si>
  <si>
    <t>3722</t>
  </si>
  <si>
    <t>Mikko Lehto/Yuri Afanassiev</t>
  </si>
  <si>
    <t>3739</t>
  </si>
  <si>
    <t>Lappi Vesa/Niko Hämäläinen</t>
  </si>
  <si>
    <t>Wega/KuPTS</t>
  </si>
  <si>
    <t>3759</t>
  </si>
  <si>
    <t>Patrik Södergård/Severi Sipiläinen</t>
  </si>
  <si>
    <t>3746</t>
  </si>
  <si>
    <t>Aleksis Välläri/Sami Järvinen</t>
  </si>
  <si>
    <t>PT Espoo/PT-2000</t>
  </si>
  <si>
    <t>3729</t>
  </si>
  <si>
    <t>Mia Kellow/Sami Pyykkö</t>
  </si>
  <si>
    <t>TIP-70/WEGA</t>
  </si>
  <si>
    <t>3552</t>
  </si>
  <si>
    <t>Kai Tuovinen/Kai Hartzel</t>
  </si>
  <si>
    <t>WEGA</t>
  </si>
  <si>
    <t>3386</t>
  </si>
  <si>
    <t>Konsta Leppänen/Elmeri Räsänen</t>
  </si>
  <si>
    <t>3375</t>
  </si>
  <si>
    <t>Jyrki Nummenmaa/Erik Kivelä</t>
  </si>
  <si>
    <t>3342</t>
  </si>
  <si>
    <t>Olavi Moilanen/Aki Ylinen</t>
  </si>
  <si>
    <t>3212</t>
  </si>
  <si>
    <t>kello 18:00</t>
  </si>
  <si>
    <t>Joukkue miehet</t>
  </si>
  <si>
    <t>Kello 10:00</t>
  </si>
  <si>
    <t>6798</t>
  </si>
  <si>
    <t>6646</t>
  </si>
  <si>
    <t>6449</t>
  </si>
  <si>
    <t>6432</t>
  </si>
  <si>
    <t>PT Espoo 2</t>
  </si>
  <si>
    <t>6317</t>
  </si>
  <si>
    <t>6187</t>
  </si>
  <si>
    <t>PT Espoo 3</t>
  </si>
  <si>
    <t>5777</t>
  </si>
  <si>
    <t>PT Espoo 4</t>
  </si>
  <si>
    <t>5741</t>
  </si>
  <si>
    <t>PT Jyväskylä 2</t>
  </si>
  <si>
    <t>5537</t>
  </si>
  <si>
    <t>5239</t>
  </si>
  <si>
    <t>3-5</t>
  </si>
  <si>
    <t>Naisten joukkue</t>
  </si>
  <si>
    <t>3353</t>
  </si>
  <si>
    <t>3311</t>
  </si>
  <si>
    <t>SMASH</t>
  </si>
  <si>
    <t>3032</t>
  </si>
  <si>
    <t>Ildiko Kadar</t>
  </si>
  <si>
    <t>Tero-Juhani Tamminen</t>
  </si>
  <si>
    <t>1791</t>
  </si>
  <si>
    <t>Joukkue ja A SM</t>
  </si>
  <si>
    <t>23.11.2024 Joukkue ja A SM</t>
  </si>
  <si>
    <t>M-2200 kaksinpeli</t>
  </si>
  <si>
    <t>2161</t>
  </si>
  <si>
    <t>Onni Farin</t>
  </si>
  <si>
    <t>KILPAILU</t>
  </si>
  <si>
    <t>Suomen Pöytätennisliitto ry - SPTL</t>
  </si>
  <si>
    <t>JÄRJESTÄJÄ</t>
  </si>
  <si>
    <t>LUOKKA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</si>
  <si>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</si>
  <si>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</si>
  <si>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</si>
  <si>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</si>
  <si>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</si>
  <si>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</si>
  <si>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</si>
  <si>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</si>
  <si>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</si>
  <si>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</si>
  <si>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</si>
  <si>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</si>
  <si>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</si>
  <si>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</si>
  <si>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</si>
  <si>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</si>
  <si>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</si>
  <si>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</si>
  <si>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</si>
  <si>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</si>
  <si>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</si>
  <si>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</si>
  <si>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</si>
  <si>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</si>
  <si>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Pisteet jäännöserittäin</t>
  </si>
  <si>
    <t>Esim. 11-6 on 6</t>
  </si>
  <si>
    <t>6-11 on -6</t>
  </si>
  <si>
    <t>Joukkueottelun pöytäkirja</t>
  </si>
  <si>
    <t>2 pelaajaa</t>
  </si>
  <si>
    <t>PÄIVÄ</t>
  </si>
  <si>
    <t>Nelinpeli</t>
  </si>
  <si>
    <t>NP</t>
  </si>
  <si>
    <t>Nelinp</t>
  </si>
  <si>
    <t>PT JYVÄSKYLÄ 2</t>
  </si>
  <si>
    <t>Lassi Lehtola</t>
  </si>
  <si>
    <t>JOUKKUE-SM</t>
  </si>
  <si>
    <t>PT ESPOO</t>
  </si>
  <si>
    <t>KUPTS</t>
  </si>
  <si>
    <t>Huy Chau Dinh</t>
  </si>
  <si>
    <t>PT ESPOO 4</t>
  </si>
  <si>
    <t>Cong Xisheng</t>
  </si>
  <si>
    <t>Hannu Sihvo</t>
  </si>
  <si>
    <t>OPT-86 2</t>
  </si>
  <si>
    <t>PT ESPOO 3</t>
  </si>
  <si>
    <t>Riku Autio</t>
  </si>
  <si>
    <t>Sami Hattunen</t>
  </si>
  <si>
    <t>PT ESPOO 2</t>
  </si>
  <si>
    <t>Emon Das</t>
  </si>
  <si>
    <t>Alexandra Seppänen</t>
  </si>
  <si>
    <t>Alisa Sinishin</t>
  </si>
  <si>
    <t>Nitija Thapa</t>
  </si>
  <si>
    <t>PT JYVÄSKYLÄ 1</t>
  </si>
  <si>
    <t>Jaimielee Enriquez</t>
  </si>
  <si>
    <t>Eleonoora Roosioks</t>
  </si>
  <si>
    <t>Polina Levkina</t>
  </si>
  <si>
    <t>Elina Veidenbaum</t>
  </si>
  <si>
    <t>11-6</t>
  </si>
  <si>
    <t>11-5</t>
  </si>
  <si>
    <t>12-10</t>
  </si>
  <si>
    <t>3-0</t>
  </si>
  <si>
    <t>8-11</t>
  </si>
  <si>
    <t>9-11</t>
  </si>
  <si>
    <t>0-3</t>
  </si>
  <si>
    <t>2-11</t>
  </si>
  <si>
    <t>11-9</t>
  </si>
  <si>
    <t>3-2</t>
  </si>
  <si>
    <t>0</t>
  </si>
  <si>
    <t>11-3</t>
  </si>
  <si>
    <t>11-4</t>
  </si>
  <si>
    <t>11-2</t>
  </si>
  <si>
    <t>11-8</t>
  </si>
  <si>
    <t>11-7</t>
  </si>
  <si>
    <t>ElinaVeidenbaum</t>
  </si>
  <si>
    <t>Tamila Vlasova</t>
  </si>
  <si>
    <t>3-1</t>
  </si>
  <si>
    <t>4-3</t>
  </si>
  <si>
    <t>11-1</t>
  </si>
  <si>
    <t>12-14</t>
  </si>
  <si>
    <t>3-11</t>
  </si>
  <si>
    <t>7-11</t>
  </si>
  <si>
    <t>6-11</t>
  </si>
  <si>
    <t>5-11</t>
  </si>
  <si>
    <t>14-12</t>
  </si>
  <si>
    <t>16-14</t>
  </si>
  <si>
    <t>4-11</t>
  </si>
  <si>
    <t>10-12</t>
  </si>
  <si>
    <t>11-0</t>
  </si>
  <si>
    <t>15-13</t>
  </si>
  <si>
    <t>wo</t>
  </si>
  <si>
    <t>3-3</t>
  </si>
  <si>
    <t>5-3</t>
  </si>
  <si>
    <t>11-13</t>
  </si>
  <si>
    <t>13-11</t>
  </si>
  <si>
    <t>4-4</t>
  </si>
  <si>
    <t>Jamielee Enriquez</t>
  </si>
  <si>
    <t>Polina Levkina -Nitija Thapa</t>
  </si>
  <si>
    <t>Eleonoora Roosioks - Nitija Thapa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</si>
</sst>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hh:mm"/>
    <numFmt numFmtId="166" formatCode="0_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1"/>
    </font>
    <font>
      <sz val="12"/>
      <name val="Arial"/>
      <family val="2"/>
    </font>
    <font>
      <sz val="12"/>
      <name val="Arial"/>
      <family val="2"/>
      <charset val="1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8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6" fontId="21" fillId="0" borderId="0"/>
  </cellStyleXfs>
  <cellXfs count="202"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49" fontId="8" fillId="0" borderId="13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14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center"/>
    </xf>
    <xf numFmtId="49" fontId="0" fillId="0" borderId="1" xfId="1" applyNumberFormat="1" applyFont="1" applyBorder="1" applyAlignment="1">
      <alignment horizontal="left"/>
    </xf>
    <xf numFmtId="49" fontId="2" fillId="0" borderId="3" xfId="1" applyNumberFormat="1" applyFont="1" applyBorder="1" applyAlignment="1">
      <alignment horizontal="left"/>
    </xf>
    <xf numFmtId="49" fontId="0" fillId="0" borderId="5" xfId="1" applyNumberFormat="1" applyFont="1" applyBorder="1" applyAlignment="1">
      <alignment horizontal="left"/>
    </xf>
    <xf numFmtId="49" fontId="0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0" fontId="1" fillId="0" borderId="0" xfId="1"/>
    <xf numFmtId="49" fontId="4" fillId="0" borderId="7" xfId="1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9" xfId="1" applyNumberFormat="1" applyFont="1" applyBorder="1" applyAlignment="1">
      <alignment horizontal="left"/>
    </xf>
    <xf numFmtId="49" fontId="4" fillId="0" borderId="10" xfId="1" applyNumberFormat="1" applyFont="1" applyBorder="1" applyAlignment="1">
      <alignment horizontal="left"/>
    </xf>
    <xf numFmtId="49" fontId="0" fillId="0" borderId="11" xfId="1" applyNumberFormat="1" applyFont="1" applyBorder="1" applyAlignment="1">
      <alignment horizontal="left"/>
    </xf>
    <xf numFmtId="49" fontId="0" fillId="0" borderId="12" xfId="1" applyNumberFormat="1" applyFont="1" applyBorder="1" applyAlignment="1">
      <alignment horizontal="left"/>
    </xf>
    <xf numFmtId="49" fontId="6" fillId="0" borderId="13" xfId="1" applyNumberFormat="1" applyFont="1" applyBorder="1" applyAlignment="1">
      <alignment horizontal="left"/>
    </xf>
    <xf numFmtId="49" fontId="6" fillId="0" borderId="0" xfId="1" applyNumberFormat="1" applyFont="1" applyAlignment="1">
      <alignment horizontal="left"/>
    </xf>
    <xf numFmtId="0" fontId="6" fillId="0" borderId="13" xfId="1" applyFont="1" applyBorder="1" applyAlignment="1">
      <alignment horizontal="left"/>
    </xf>
    <xf numFmtId="49" fontId="6" fillId="0" borderId="14" xfId="1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5" xfId="0" applyNumberFormat="1" applyFont="1" applyBorder="1" applyAlignment="1">
      <alignment horizontal="left"/>
    </xf>
    <xf numFmtId="49" fontId="6" fillId="0" borderId="19" xfId="0" applyNumberFormat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20" xfId="2" applyFont="1" applyBorder="1"/>
    <xf numFmtId="0" fontId="4" fillId="0" borderId="21" xfId="2" applyBorder="1"/>
    <xf numFmtId="0" fontId="11" fillId="0" borderId="5" xfId="2" applyFont="1" applyBorder="1"/>
    <xf numFmtId="0" fontId="13" fillId="0" borderId="0" xfId="0" applyFont="1"/>
    <xf numFmtId="0" fontId="12" fillId="0" borderId="0" xfId="0" applyFont="1"/>
    <xf numFmtId="0" fontId="4" fillId="0" borderId="0" xfId="2"/>
    <xf numFmtId="0" fontId="4" fillId="0" borderId="5" xfId="2" applyBorder="1"/>
    <xf numFmtId="0" fontId="11" fillId="0" borderId="0" xfId="2" applyFont="1"/>
    <xf numFmtId="0" fontId="15" fillId="0" borderId="5" xfId="2" applyFont="1" applyBorder="1"/>
    <xf numFmtId="0" fontId="1" fillId="0" borderId="0" xfId="0" applyFont="1"/>
    <xf numFmtId="0" fontId="12" fillId="0" borderId="27" xfId="2" applyFont="1" applyBorder="1" applyAlignment="1">
      <alignment horizontal="center"/>
    </xf>
    <xf numFmtId="0" fontId="6" fillId="0" borderId="29" xfId="0" applyFont="1" applyBorder="1"/>
    <xf numFmtId="0" fontId="16" fillId="0" borderId="0" xfId="2" applyFont="1"/>
    <xf numFmtId="0" fontId="12" fillId="0" borderId="11" xfId="2" applyFont="1" applyBorder="1"/>
    <xf numFmtId="0" fontId="4" fillId="0" borderId="11" xfId="2" applyBorder="1"/>
    <xf numFmtId="0" fontId="4" fillId="0" borderId="30" xfId="2" applyBorder="1"/>
    <xf numFmtId="2" fontId="17" fillId="0" borderId="31" xfId="2" applyNumberFormat="1" applyFont="1" applyBorder="1" applyAlignment="1">
      <alignment horizontal="center" vertical="center"/>
    </xf>
    <xf numFmtId="0" fontId="11" fillId="0" borderId="5" xfId="2" applyFont="1" applyBorder="1" applyAlignment="1" applyProtection="1">
      <alignment horizontal="left" vertical="center" indent="2"/>
      <protection locked="0"/>
    </xf>
    <xf numFmtId="2" fontId="17" fillId="0" borderId="13" xfId="2" applyNumberFormat="1" applyFont="1" applyBorder="1" applyAlignment="1">
      <alignment horizontal="center" vertical="center"/>
    </xf>
    <xf numFmtId="2" fontId="17" fillId="0" borderId="29" xfId="2" applyNumberFormat="1" applyFont="1" applyBorder="1" applyAlignment="1">
      <alignment horizontal="center"/>
    </xf>
    <xf numFmtId="0" fontId="1" fillId="0" borderId="33" xfId="2" applyFont="1" applyBorder="1" applyProtection="1">
      <protection locked="0"/>
    </xf>
    <xf numFmtId="0" fontId="17" fillId="0" borderId="0" xfId="2" applyFont="1" applyAlignment="1">
      <alignment horizontal="center"/>
    </xf>
    <xf numFmtId="2" fontId="17" fillId="0" borderId="19" xfId="2" applyNumberFormat="1" applyFon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8" fillId="0" borderId="0" xfId="2" applyFont="1"/>
    <xf numFmtId="0" fontId="11" fillId="0" borderId="0" xfId="2" applyFont="1" applyAlignment="1">
      <alignment horizontal="left"/>
    </xf>
    <xf numFmtId="0" fontId="4" fillId="0" borderId="35" xfId="2" applyBorder="1"/>
    <xf numFmtId="0" fontId="13" fillId="0" borderId="5" xfId="2" applyFont="1" applyBorder="1"/>
    <xf numFmtId="0" fontId="17" fillId="0" borderId="36" xfId="2" applyFont="1" applyBorder="1" applyAlignment="1">
      <alignment horizontal="center"/>
    </xf>
    <xf numFmtId="0" fontId="17" fillId="0" borderId="5" xfId="2" applyFont="1" applyBorder="1"/>
    <xf numFmtId="0" fontId="17" fillId="0" borderId="37" xfId="2" applyFont="1" applyBorder="1" applyAlignment="1">
      <alignment horizontal="center"/>
    </xf>
    <xf numFmtId="0" fontId="1" fillId="0" borderId="13" xfId="2" applyFont="1" applyBorder="1"/>
    <xf numFmtId="0" fontId="1" fillId="0" borderId="38" xfId="2" applyFont="1" applyBorder="1"/>
    <xf numFmtId="166" fontId="1" fillId="2" borderId="15" xfId="2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3" fillId="0" borderId="15" xfId="2" applyFont="1" applyBorder="1" applyAlignment="1">
      <alignment horizontal="center"/>
    </xf>
    <xf numFmtId="0" fontId="1" fillId="0" borderId="18" xfId="2" applyFont="1" applyBorder="1" applyAlignment="1">
      <alignment horizontal="center"/>
    </xf>
    <xf numFmtId="0" fontId="1" fillId="0" borderId="5" xfId="2" applyFont="1" applyBorder="1"/>
    <xf numFmtId="0" fontId="12" fillId="0" borderId="5" xfId="2" applyFont="1" applyBorder="1"/>
    <xf numFmtId="0" fontId="12" fillId="0" borderId="0" xfId="2" applyFont="1"/>
    <xf numFmtId="0" fontId="1" fillId="0" borderId="0" xfId="2" applyFont="1"/>
    <xf numFmtId="0" fontId="4" fillId="0" borderId="40" xfId="2" applyBorder="1" applyProtection="1">
      <protection locked="0"/>
    </xf>
    <xf numFmtId="0" fontId="4" fillId="0" borderId="41" xfId="2" applyBorder="1" applyProtection="1">
      <protection locked="0"/>
    </xf>
    <xf numFmtId="0" fontId="20" fillId="0" borderId="42" xfId="2" applyFont="1" applyBorder="1" applyAlignment="1" applyProtection="1">
      <alignment horizontal="left" vertical="center" indent="2"/>
      <protection locked="0"/>
    </xf>
    <xf numFmtId="0" fontId="20" fillId="0" borderId="43" xfId="2" applyFont="1" applyBorder="1" applyAlignment="1" applyProtection="1">
      <alignment horizontal="left" vertical="center" indent="2"/>
      <protection locked="0"/>
    </xf>
    <xf numFmtId="0" fontId="0" fillId="0" borderId="44" xfId="0" applyBorder="1"/>
    <xf numFmtId="0" fontId="0" fillId="0" borderId="45" xfId="0" applyBorder="1"/>
    <xf numFmtId="0" fontId="12" fillId="0" borderId="45" xfId="0" applyFont="1" applyBorder="1"/>
    <xf numFmtId="0" fontId="17" fillId="0" borderId="46" xfId="0" applyFont="1" applyBorder="1"/>
    <xf numFmtId="0" fontId="0" fillId="0" borderId="47" xfId="0" applyBorder="1"/>
    <xf numFmtId="0" fontId="0" fillId="0" borderId="50" xfId="0" applyBorder="1"/>
    <xf numFmtId="0" fontId="0" fillId="0" borderId="47" xfId="0" applyBorder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51" xfId="0" applyBorder="1"/>
    <xf numFmtId="0" fontId="23" fillId="0" borderId="52" xfId="0" applyFont="1" applyBorder="1" applyAlignment="1">
      <alignment horizontal="center"/>
    </xf>
    <xf numFmtId="166" fontId="24" fillId="0" borderId="53" xfId="3" applyFont="1" applyBorder="1" applyAlignment="1" applyProtection="1">
      <alignment horizontal="left"/>
      <protection locked="0"/>
    </xf>
    <xf numFmtId="0" fontId="23" fillId="0" borderId="54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166" fontId="22" fillId="0" borderId="57" xfId="3" applyFont="1" applyBorder="1" applyAlignment="1" applyProtection="1">
      <alignment horizontal="left"/>
      <protection locked="0"/>
    </xf>
    <xf numFmtId="0" fontId="25" fillId="0" borderId="58" xfId="0" applyFont="1" applyBorder="1" applyAlignment="1">
      <alignment horizontal="center"/>
    </xf>
    <xf numFmtId="0" fontId="23" fillId="0" borderId="61" xfId="0" applyFont="1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3" xfId="0" applyBorder="1" applyAlignment="1">
      <alignment horizontal="center"/>
    </xf>
    <xf numFmtId="166" fontId="22" fillId="0" borderId="64" xfId="3" applyFont="1" applyBorder="1" applyAlignment="1" applyProtection="1">
      <alignment horizontal="left"/>
      <protection locked="0"/>
    </xf>
    <xf numFmtId="0" fontId="0" fillId="0" borderId="65" xfId="0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7" xfId="0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69" xfId="0" applyFill="1" applyBorder="1" applyAlignment="1" applyProtection="1">
      <alignment horizontal="center"/>
      <protection locked="0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9" xfId="0" applyBorder="1" applyAlignment="1">
      <alignment horizontal="center"/>
    </xf>
    <xf numFmtId="0" fontId="26" fillId="0" borderId="68" xfId="0" applyFont="1" applyBorder="1" applyAlignment="1">
      <alignment horizontal="center"/>
    </xf>
    <xf numFmtId="0" fontId="27" fillId="0" borderId="38" xfId="0" applyFont="1" applyBorder="1" applyAlignment="1">
      <alignment horizontal="left"/>
    </xf>
    <xf numFmtId="0" fontId="0" fillId="0" borderId="64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72" xfId="0" applyFont="1" applyBorder="1" applyAlignment="1">
      <alignment horizontal="center"/>
    </xf>
    <xf numFmtId="0" fontId="25" fillId="0" borderId="73" xfId="0" applyFont="1" applyBorder="1" applyAlignment="1">
      <alignment horizontal="center"/>
    </xf>
    <xf numFmtId="0" fontId="28" fillId="6" borderId="74" xfId="0" applyFont="1" applyFill="1" applyBorder="1" applyAlignment="1">
      <alignment horizontal="center"/>
    </xf>
    <xf numFmtId="0" fontId="28" fillId="6" borderId="75" xfId="0" applyFont="1" applyFill="1" applyBorder="1" applyAlignment="1">
      <alignment horizontal="center"/>
    </xf>
    <xf numFmtId="0" fontId="25" fillId="0" borderId="50" xfId="0" applyFont="1" applyBorder="1"/>
    <xf numFmtId="0" fontId="29" fillId="0" borderId="50" xfId="0" applyFont="1" applyBorder="1"/>
    <xf numFmtId="0" fontId="29" fillId="0" borderId="0" xfId="0" applyFont="1"/>
    <xf numFmtId="0" fontId="25" fillId="0" borderId="0" xfId="0" applyFont="1"/>
    <xf numFmtId="0" fontId="0" fillId="0" borderId="79" xfId="0" applyBorder="1"/>
    <xf numFmtId="0" fontId="0" fillId="0" borderId="80" xfId="0" applyBorder="1"/>
    <xf numFmtId="0" fontId="0" fillId="0" borderId="81" xfId="0" applyBorder="1"/>
    <xf numFmtId="49" fontId="6" fillId="0" borderId="33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20" fillId="3" borderId="39" xfId="0" applyFont="1" applyFill="1" applyBorder="1" applyAlignment="1">
      <alignment horizontal="center" vertical="center"/>
    </xf>
    <xf numFmtId="0" fontId="1" fillId="2" borderId="13" xfId="2" applyFont="1" applyFill="1" applyBorder="1" applyAlignment="1" applyProtection="1">
      <alignment horizontal="left" indent="2"/>
      <protection locked="0"/>
    </xf>
    <xf numFmtId="49" fontId="1" fillId="2" borderId="25" xfId="2" applyNumberFormat="1" applyFont="1" applyFill="1" applyBorder="1" applyAlignment="1" applyProtection="1">
      <alignment horizontal="left" indent="2"/>
      <protection locked="0"/>
    </xf>
    <xf numFmtId="0" fontId="19" fillId="0" borderId="17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0" fontId="12" fillId="0" borderId="26" xfId="2" applyFont="1" applyBorder="1" applyAlignment="1">
      <alignment horizontal="left" indent="1"/>
    </xf>
    <xf numFmtId="164" fontId="14" fillId="2" borderId="27" xfId="2" applyNumberFormat="1" applyFont="1" applyFill="1" applyBorder="1" applyAlignment="1" applyProtection="1">
      <alignment horizontal="left" indent="2"/>
      <protection locked="0"/>
    </xf>
    <xf numFmtId="165" fontId="13" fillId="2" borderId="28" xfId="2" applyNumberFormat="1" applyFont="1" applyFill="1" applyBorder="1" applyAlignment="1">
      <alignment horizontal="left" indent="2"/>
    </xf>
    <xf numFmtId="0" fontId="13" fillId="2" borderId="31" xfId="2" applyFont="1" applyFill="1" applyBorder="1" applyAlignment="1" applyProtection="1">
      <alignment horizontal="left" vertical="center" indent="2"/>
      <protection locked="0"/>
    </xf>
    <xf numFmtId="0" fontId="13" fillId="2" borderId="32" xfId="2" applyFont="1" applyFill="1" applyBorder="1" applyAlignment="1" applyProtection="1">
      <alignment horizontal="left" vertical="center" indent="2"/>
      <protection locked="0"/>
    </xf>
    <xf numFmtId="0" fontId="1" fillId="2" borderId="18" xfId="2" applyFont="1" applyFill="1" applyBorder="1" applyAlignment="1" applyProtection="1">
      <alignment horizontal="left" indent="2"/>
      <protection locked="0"/>
    </xf>
    <xf numFmtId="0" fontId="1" fillId="2" borderId="34" xfId="2" applyFont="1" applyFill="1" applyBorder="1" applyAlignment="1" applyProtection="1">
      <alignment horizontal="left" indent="2"/>
      <protection locked="0"/>
    </xf>
    <xf numFmtId="0" fontId="12" fillId="0" borderId="22" xfId="2" applyFont="1" applyBorder="1" applyAlignment="1">
      <alignment horizontal="left" indent="1"/>
    </xf>
    <xf numFmtId="0" fontId="13" fillId="2" borderId="23" xfId="2" applyFont="1" applyFill="1" applyBorder="1" applyAlignment="1" applyProtection="1">
      <alignment horizontal="left" indent="2"/>
      <protection locked="0"/>
    </xf>
    <xf numFmtId="0" fontId="12" fillId="0" borderId="24" xfId="2" applyFont="1" applyBorder="1" applyAlignment="1">
      <alignment horizontal="left" indent="1"/>
    </xf>
    <xf numFmtId="164" fontId="14" fillId="2" borderId="25" xfId="2" applyNumberFormat="1" applyFont="1" applyFill="1" applyBorder="1" applyAlignment="1">
      <alignment horizontal="left" indent="2"/>
    </xf>
    <xf numFmtId="0" fontId="12" fillId="0" borderId="24" xfId="2" applyFont="1" applyBorder="1" applyAlignment="1">
      <alignment horizontal="center"/>
    </xf>
    <xf numFmtId="0" fontId="13" fillId="2" borderId="25" xfId="2" applyFont="1" applyFill="1" applyBorder="1" applyAlignment="1">
      <alignment horizontal="left" indent="2"/>
    </xf>
    <xf numFmtId="0" fontId="0" fillId="0" borderId="37" xfId="0" applyBorder="1" applyAlignment="1">
      <alignment horizontal="left"/>
    </xf>
    <xf numFmtId="0" fontId="25" fillId="0" borderId="8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76" xfId="0" applyFont="1" applyBorder="1" applyAlignment="1">
      <alignment horizontal="left"/>
    </xf>
    <xf numFmtId="0" fontId="0" fillId="0" borderId="50" xfId="0" applyBorder="1" applyAlignment="1">
      <alignment horizontal="center"/>
    </xf>
    <xf numFmtId="0" fontId="0" fillId="0" borderId="0" xfId="0" applyAlignment="1">
      <alignment horizontal="center"/>
    </xf>
    <xf numFmtId="0" fontId="30" fillId="6" borderId="77" xfId="0" applyFont="1" applyFill="1" applyBorder="1" applyAlignment="1">
      <alignment horizontal="center"/>
    </xf>
    <xf numFmtId="0" fontId="30" fillId="6" borderId="78" xfId="0" applyFont="1" applyFill="1" applyBorder="1" applyAlignment="1">
      <alignment horizontal="center"/>
    </xf>
    <xf numFmtId="166" fontId="22" fillId="4" borderId="57" xfId="3" applyFont="1" applyFill="1" applyBorder="1" applyAlignment="1" applyProtection="1">
      <alignment horizontal="left"/>
      <protection locked="0"/>
    </xf>
    <xf numFmtId="166" fontId="22" fillId="4" borderId="59" xfId="3" applyFont="1" applyFill="1" applyBorder="1" applyAlignment="1" applyProtection="1">
      <alignment horizontal="left"/>
      <protection locked="0"/>
    </xf>
    <xf numFmtId="166" fontId="22" fillId="4" borderId="64" xfId="3" applyFont="1" applyFill="1" applyBorder="1" applyAlignment="1" applyProtection="1">
      <alignment horizontal="left"/>
      <protection locked="0"/>
    </xf>
    <xf numFmtId="166" fontId="22" fillId="4" borderId="66" xfId="3" applyFon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23" fillId="0" borderId="60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23" fillId="0" borderId="62" xfId="0" applyFont="1" applyBorder="1" applyAlignment="1">
      <alignment horizontal="center"/>
    </xf>
    <xf numFmtId="164" fontId="22" fillId="4" borderId="48" xfId="3" applyNumberFormat="1" applyFont="1" applyFill="1" applyBorder="1" applyAlignment="1" applyProtection="1">
      <alignment horizontal="left"/>
      <protection locked="0"/>
    </xf>
    <xf numFmtId="164" fontId="22" fillId="4" borderId="49" xfId="3" applyNumberFormat="1" applyFont="1" applyFill="1" applyBorder="1" applyAlignment="1" applyProtection="1">
      <alignment horizontal="left"/>
      <protection locked="0"/>
    </xf>
    <xf numFmtId="166" fontId="24" fillId="4" borderId="53" xfId="3" applyFont="1" applyFill="1" applyBorder="1" applyAlignment="1" applyProtection="1">
      <alignment horizontal="left"/>
      <protection locked="0"/>
    </xf>
    <xf numFmtId="166" fontId="24" fillId="4" borderId="55" xfId="3" applyFont="1" applyFill="1" applyBorder="1" applyAlignment="1" applyProtection="1">
      <alignment horizontal="left"/>
      <protection locked="0"/>
    </xf>
  </cellXfs>
  <cellStyles count="4">
    <cellStyle name="Normaali" xfId="0" builtinId="0"/>
    <cellStyle name="Normaali 2" xfId="2" xr:uid="{0B6D6ECD-1BA5-43F0-98A5-35BAE1E9CFA3}"/>
    <cellStyle name="Normaali_LohkoKaavio_4-5_makrot" xfId="3" xr:uid="{0E50F013-43C1-481F-9220-485AB10B921D}"/>
    <cellStyle name="Normal 2" xfId="1" xr:uid="{434152B8-A570-4599-9DDB-00D29A41D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2</xdr:row>
      <xdr:rowOff>45720</xdr:rowOff>
    </xdr:from>
    <xdr:to>
      <xdr:col>2</xdr:col>
      <xdr:colOff>7620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19714-4FE2-4F39-80E9-E4E0CD3C7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148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32</xdr:row>
      <xdr:rowOff>45720</xdr:rowOff>
    </xdr:from>
    <xdr:to>
      <xdr:col>2</xdr:col>
      <xdr:colOff>7620</xdr:colOff>
      <xdr:row>33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FE925F-431C-4198-BB32-FB423895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62</xdr:row>
      <xdr:rowOff>45720</xdr:rowOff>
    </xdr:from>
    <xdr:to>
      <xdr:col>2</xdr:col>
      <xdr:colOff>7620</xdr:colOff>
      <xdr:row>63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35864F2-809B-4E75-95DC-A39C33339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92</xdr:row>
      <xdr:rowOff>45720</xdr:rowOff>
    </xdr:from>
    <xdr:to>
      <xdr:col>2</xdr:col>
      <xdr:colOff>7620</xdr:colOff>
      <xdr:row>93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269BAC3-EDEC-4B43-AF65-21F1C283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122</xdr:row>
      <xdr:rowOff>45720</xdr:rowOff>
    </xdr:from>
    <xdr:to>
      <xdr:col>2</xdr:col>
      <xdr:colOff>7620</xdr:colOff>
      <xdr:row>123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7FBDDBDB-8C43-4CFD-8A7B-54E98562F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152</xdr:row>
      <xdr:rowOff>45720</xdr:rowOff>
    </xdr:from>
    <xdr:to>
      <xdr:col>2</xdr:col>
      <xdr:colOff>7620</xdr:colOff>
      <xdr:row>153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11A938D-6B6A-48CB-954A-04A06726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182</xdr:row>
      <xdr:rowOff>45720</xdr:rowOff>
    </xdr:from>
    <xdr:to>
      <xdr:col>2</xdr:col>
      <xdr:colOff>7620</xdr:colOff>
      <xdr:row>183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259F7A7C-0F2D-4138-91F3-062AFDC8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212</xdr:row>
      <xdr:rowOff>45720</xdr:rowOff>
    </xdr:from>
    <xdr:to>
      <xdr:col>2</xdr:col>
      <xdr:colOff>7620</xdr:colOff>
      <xdr:row>213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706BBD77-6452-4716-899D-C1CA2DFC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242</xdr:row>
      <xdr:rowOff>45720</xdr:rowOff>
    </xdr:from>
    <xdr:to>
      <xdr:col>2</xdr:col>
      <xdr:colOff>7620</xdr:colOff>
      <xdr:row>243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5E8BFED4-1611-4F05-BBE4-AE6F252A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272</xdr:row>
      <xdr:rowOff>45720</xdr:rowOff>
    </xdr:from>
    <xdr:to>
      <xdr:col>2</xdr:col>
      <xdr:colOff>7620</xdr:colOff>
      <xdr:row>273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3786AB53-EA21-4E07-A96D-F23EC6AC0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302</xdr:row>
      <xdr:rowOff>45720</xdr:rowOff>
    </xdr:from>
    <xdr:to>
      <xdr:col>2</xdr:col>
      <xdr:colOff>7620</xdr:colOff>
      <xdr:row>303</xdr:row>
      <xdr:rowOff>190500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8794E7A-1697-4041-88FA-F536FAA0E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332</xdr:row>
      <xdr:rowOff>45720</xdr:rowOff>
    </xdr:from>
    <xdr:to>
      <xdr:col>2</xdr:col>
      <xdr:colOff>7620</xdr:colOff>
      <xdr:row>333</xdr:row>
      <xdr:rowOff>190500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6815570-A6A5-4999-B284-2F367B498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362</xdr:row>
      <xdr:rowOff>45720</xdr:rowOff>
    </xdr:from>
    <xdr:to>
      <xdr:col>2</xdr:col>
      <xdr:colOff>7620</xdr:colOff>
      <xdr:row>363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B7382A26-C63D-43F7-92F0-68B116DD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392</xdr:row>
      <xdr:rowOff>45720</xdr:rowOff>
    </xdr:from>
    <xdr:to>
      <xdr:col>2</xdr:col>
      <xdr:colOff>7620</xdr:colOff>
      <xdr:row>393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7083E8AB-8AE2-4D6E-B8E8-F30D00D3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1910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</xdr:colOff>
      <xdr:row>417</xdr:row>
      <xdr:rowOff>45720</xdr:rowOff>
    </xdr:from>
    <xdr:to>
      <xdr:col>2</xdr:col>
      <xdr:colOff>7620</xdr:colOff>
      <xdr:row>418</xdr:row>
      <xdr:rowOff>190500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DE0F3DFD-2743-49E3-89CC-803E549A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76611480"/>
          <a:ext cx="4495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38100</xdr:rowOff>
    </xdr:from>
    <xdr:to>
      <xdr:col>1</xdr:col>
      <xdr:colOff>533400</xdr:colOff>
      <xdr:row>3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DD41B8-3E6F-412F-B1EA-7E9AD1AF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27</xdr:row>
      <xdr:rowOff>38100</xdr:rowOff>
    </xdr:from>
    <xdr:to>
      <xdr:col>1</xdr:col>
      <xdr:colOff>533400</xdr:colOff>
      <xdr:row>29</xdr:row>
      <xdr:rowOff>121920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7F33EA9-16E7-446C-AEEF-CFF4ACCA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53</xdr:row>
      <xdr:rowOff>38100</xdr:rowOff>
    </xdr:from>
    <xdr:to>
      <xdr:col>1</xdr:col>
      <xdr:colOff>533400</xdr:colOff>
      <xdr:row>55</xdr:row>
      <xdr:rowOff>121920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2C9327-0AEC-40F7-8D7C-45785B5A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79</xdr:row>
      <xdr:rowOff>38100</xdr:rowOff>
    </xdr:from>
    <xdr:to>
      <xdr:col>1</xdr:col>
      <xdr:colOff>533400</xdr:colOff>
      <xdr:row>81</xdr:row>
      <xdr:rowOff>121920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717CB1B-6BBC-49D6-BAA7-F0B85E59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105</xdr:row>
      <xdr:rowOff>38100</xdr:rowOff>
    </xdr:from>
    <xdr:to>
      <xdr:col>1</xdr:col>
      <xdr:colOff>533400</xdr:colOff>
      <xdr:row>107</xdr:row>
      <xdr:rowOff>121920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2F6FDDE7-7D1C-466A-BAD1-C417373AD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131</xdr:row>
      <xdr:rowOff>38100</xdr:rowOff>
    </xdr:from>
    <xdr:to>
      <xdr:col>1</xdr:col>
      <xdr:colOff>533400</xdr:colOff>
      <xdr:row>133</xdr:row>
      <xdr:rowOff>121920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F8F02C8-C810-4233-BA4A-858145EF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157</xdr:row>
      <xdr:rowOff>38100</xdr:rowOff>
    </xdr:from>
    <xdr:to>
      <xdr:col>1</xdr:col>
      <xdr:colOff>533400</xdr:colOff>
      <xdr:row>159</xdr:row>
      <xdr:rowOff>121920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85C8AC65-BA0E-471C-9F8B-5AA8068A2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183</xdr:row>
      <xdr:rowOff>38100</xdr:rowOff>
    </xdr:from>
    <xdr:to>
      <xdr:col>1</xdr:col>
      <xdr:colOff>533400</xdr:colOff>
      <xdr:row>185</xdr:row>
      <xdr:rowOff>121920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92BD435F-BE40-4804-A490-65362518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209</xdr:row>
      <xdr:rowOff>38100</xdr:rowOff>
    </xdr:from>
    <xdr:to>
      <xdr:col>1</xdr:col>
      <xdr:colOff>533400</xdr:colOff>
      <xdr:row>211</xdr:row>
      <xdr:rowOff>121920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A3F33FD3-9F36-4A75-B543-5967D8BB8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920"/>
          <a:ext cx="5257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16C1-4F50-4657-B640-94A467490595}">
  <dimension ref="A1:J102"/>
  <sheetViews>
    <sheetView workbookViewId="0">
      <selection activeCell="H95" sqref="H95"/>
    </sheetView>
  </sheetViews>
  <sheetFormatPr defaultRowHeight="14.4" outlineLevelRow="1"/>
  <cols>
    <col min="1" max="1" width="4.109375" customWidth="1"/>
    <col min="2" max="2" width="5.33203125" customWidth="1"/>
    <col min="3" max="3" width="32.44140625" customWidth="1"/>
    <col min="4" max="4" width="22.44140625" customWidth="1"/>
    <col min="5" max="5" width="8.109375" customWidth="1"/>
    <col min="6" max="6" width="7" customWidth="1"/>
    <col min="7" max="7" width="7.6640625" customWidth="1"/>
    <col min="8" max="8" width="7" customWidth="1"/>
    <col min="10" max="10" width="8.5546875" customWidth="1"/>
    <col min="257" max="257" width="4.109375" customWidth="1"/>
    <col min="258" max="258" width="5.33203125" customWidth="1"/>
    <col min="259" max="259" width="21.44140625" customWidth="1"/>
    <col min="260" max="260" width="14.33203125" customWidth="1"/>
    <col min="261" max="261" width="7.109375" customWidth="1"/>
    <col min="262" max="262" width="7" customWidth="1"/>
    <col min="263" max="263" width="7.6640625" customWidth="1"/>
    <col min="264" max="264" width="7" customWidth="1"/>
    <col min="266" max="266" width="8.5546875" customWidth="1"/>
    <col min="513" max="513" width="4.109375" customWidth="1"/>
    <col min="514" max="514" width="5.33203125" customWidth="1"/>
    <col min="515" max="515" width="21.44140625" customWidth="1"/>
    <col min="516" max="516" width="14.33203125" customWidth="1"/>
    <col min="517" max="517" width="7.109375" customWidth="1"/>
    <col min="518" max="518" width="7" customWidth="1"/>
    <col min="519" max="519" width="7.6640625" customWidth="1"/>
    <col min="520" max="520" width="7" customWidth="1"/>
    <col min="522" max="522" width="8.5546875" customWidth="1"/>
    <col min="769" max="769" width="4.109375" customWidth="1"/>
    <col min="770" max="770" width="5.33203125" customWidth="1"/>
    <col min="771" max="771" width="21.44140625" customWidth="1"/>
    <col min="772" max="772" width="14.33203125" customWidth="1"/>
    <col min="773" max="773" width="7.109375" customWidth="1"/>
    <col min="774" max="774" width="7" customWidth="1"/>
    <col min="775" max="775" width="7.6640625" customWidth="1"/>
    <col min="776" max="776" width="7" customWidth="1"/>
    <col min="778" max="778" width="8.5546875" customWidth="1"/>
    <col min="1025" max="1025" width="4.109375" customWidth="1"/>
    <col min="1026" max="1026" width="5.33203125" customWidth="1"/>
    <col min="1027" max="1027" width="21.44140625" customWidth="1"/>
    <col min="1028" max="1028" width="14.33203125" customWidth="1"/>
    <col min="1029" max="1029" width="7.109375" customWidth="1"/>
    <col min="1030" max="1030" width="7" customWidth="1"/>
    <col min="1031" max="1031" width="7.6640625" customWidth="1"/>
    <col min="1032" max="1032" width="7" customWidth="1"/>
    <col min="1034" max="1034" width="8.5546875" customWidth="1"/>
    <col min="1281" max="1281" width="4.109375" customWidth="1"/>
    <col min="1282" max="1282" width="5.33203125" customWidth="1"/>
    <col min="1283" max="1283" width="21.44140625" customWidth="1"/>
    <col min="1284" max="1284" width="14.33203125" customWidth="1"/>
    <col min="1285" max="1285" width="7.109375" customWidth="1"/>
    <col min="1286" max="1286" width="7" customWidth="1"/>
    <col min="1287" max="1287" width="7.6640625" customWidth="1"/>
    <col min="1288" max="1288" width="7" customWidth="1"/>
    <col min="1290" max="1290" width="8.5546875" customWidth="1"/>
    <col min="1537" max="1537" width="4.109375" customWidth="1"/>
    <col min="1538" max="1538" width="5.33203125" customWidth="1"/>
    <col min="1539" max="1539" width="21.44140625" customWidth="1"/>
    <col min="1540" max="1540" width="14.33203125" customWidth="1"/>
    <col min="1541" max="1541" width="7.109375" customWidth="1"/>
    <col min="1542" max="1542" width="7" customWidth="1"/>
    <col min="1543" max="1543" width="7.6640625" customWidth="1"/>
    <col min="1544" max="1544" width="7" customWidth="1"/>
    <col min="1546" max="1546" width="8.5546875" customWidth="1"/>
    <col min="1793" max="1793" width="4.109375" customWidth="1"/>
    <col min="1794" max="1794" width="5.33203125" customWidth="1"/>
    <col min="1795" max="1795" width="21.44140625" customWidth="1"/>
    <col min="1796" max="1796" width="14.33203125" customWidth="1"/>
    <col min="1797" max="1797" width="7.109375" customWidth="1"/>
    <col min="1798" max="1798" width="7" customWidth="1"/>
    <col min="1799" max="1799" width="7.6640625" customWidth="1"/>
    <col min="1800" max="1800" width="7" customWidth="1"/>
    <col min="1802" max="1802" width="8.5546875" customWidth="1"/>
    <col min="2049" max="2049" width="4.109375" customWidth="1"/>
    <col min="2050" max="2050" width="5.33203125" customWidth="1"/>
    <col min="2051" max="2051" width="21.44140625" customWidth="1"/>
    <col min="2052" max="2052" width="14.33203125" customWidth="1"/>
    <col min="2053" max="2053" width="7.109375" customWidth="1"/>
    <col min="2054" max="2054" width="7" customWidth="1"/>
    <col min="2055" max="2055" width="7.6640625" customWidth="1"/>
    <col min="2056" max="2056" width="7" customWidth="1"/>
    <col min="2058" max="2058" width="8.5546875" customWidth="1"/>
    <col min="2305" max="2305" width="4.109375" customWidth="1"/>
    <col min="2306" max="2306" width="5.33203125" customWidth="1"/>
    <col min="2307" max="2307" width="21.44140625" customWidth="1"/>
    <col min="2308" max="2308" width="14.33203125" customWidth="1"/>
    <col min="2309" max="2309" width="7.109375" customWidth="1"/>
    <col min="2310" max="2310" width="7" customWidth="1"/>
    <col min="2311" max="2311" width="7.6640625" customWidth="1"/>
    <col min="2312" max="2312" width="7" customWidth="1"/>
    <col min="2314" max="2314" width="8.5546875" customWidth="1"/>
    <col min="2561" max="2561" width="4.109375" customWidth="1"/>
    <col min="2562" max="2562" width="5.33203125" customWidth="1"/>
    <col min="2563" max="2563" width="21.44140625" customWidth="1"/>
    <col min="2564" max="2564" width="14.33203125" customWidth="1"/>
    <col min="2565" max="2565" width="7.109375" customWidth="1"/>
    <col min="2566" max="2566" width="7" customWidth="1"/>
    <col min="2567" max="2567" width="7.6640625" customWidth="1"/>
    <col min="2568" max="2568" width="7" customWidth="1"/>
    <col min="2570" max="2570" width="8.5546875" customWidth="1"/>
    <col min="2817" max="2817" width="4.109375" customWidth="1"/>
    <col min="2818" max="2818" width="5.33203125" customWidth="1"/>
    <col min="2819" max="2819" width="21.44140625" customWidth="1"/>
    <col min="2820" max="2820" width="14.33203125" customWidth="1"/>
    <col min="2821" max="2821" width="7.109375" customWidth="1"/>
    <col min="2822" max="2822" width="7" customWidth="1"/>
    <col min="2823" max="2823" width="7.6640625" customWidth="1"/>
    <col min="2824" max="2824" width="7" customWidth="1"/>
    <col min="2826" max="2826" width="8.5546875" customWidth="1"/>
    <col min="3073" max="3073" width="4.109375" customWidth="1"/>
    <col min="3074" max="3074" width="5.33203125" customWidth="1"/>
    <col min="3075" max="3075" width="21.44140625" customWidth="1"/>
    <col min="3076" max="3076" width="14.33203125" customWidth="1"/>
    <col min="3077" max="3077" width="7.109375" customWidth="1"/>
    <col min="3078" max="3078" width="7" customWidth="1"/>
    <col min="3079" max="3079" width="7.6640625" customWidth="1"/>
    <col min="3080" max="3080" width="7" customWidth="1"/>
    <col min="3082" max="3082" width="8.5546875" customWidth="1"/>
    <col min="3329" max="3329" width="4.109375" customWidth="1"/>
    <col min="3330" max="3330" width="5.33203125" customWidth="1"/>
    <col min="3331" max="3331" width="21.44140625" customWidth="1"/>
    <col min="3332" max="3332" width="14.33203125" customWidth="1"/>
    <col min="3333" max="3333" width="7.109375" customWidth="1"/>
    <col min="3334" max="3334" width="7" customWidth="1"/>
    <col min="3335" max="3335" width="7.6640625" customWidth="1"/>
    <col min="3336" max="3336" width="7" customWidth="1"/>
    <col min="3338" max="3338" width="8.5546875" customWidth="1"/>
    <col min="3585" max="3585" width="4.109375" customWidth="1"/>
    <col min="3586" max="3586" width="5.33203125" customWidth="1"/>
    <col min="3587" max="3587" width="21.44140625" customWidth="1"/>
    <col min="3588" max="3588" width="14.33203125" customWidth="1"/>
    <col min="3589" max="3589" width="7.109375" customWidth="1"/>
    <col min="3590" max="3590" width="7" customWidth="1"/>
    <col min="3591" max="3591" width="7.6640625" customWidth="1"/>
    <col min="3592" max="3592" width="7" customWidth="1"/>
    <col min="3594" max="3594" width="8.5546875" customWidth="1"/>
    <col min="3841" max="3841" width="4.109375" customWidth="1"/>
    <col min="3842" max="3842" width="5.33203125" customWidth="1"/>
    <col min="3843" max="3843" width="21.44140625" customWidth="1"/>
    <col min="3844" max="3844" width="14.33203125" customWidth="1"/>
    <col min="3845" max="3845" width="7.109375" customWidth="1"/>
    <col min="3846" max="3846" width="7" customWidth="1"/>
    <col min="3847" max="3847" width="7.6640625" customWidth="1"/>
    <col min="3848" max="3848" width="7" customWidth="1"/>
    <col min="3850" max="3850" width="8.5546875" customWidth="1"/>
    <col min="4097" max="4097" width="4.109375" customWidth="1"/>
    <col min="4098" max="4098" width="5.33203125" customWidth="1"/>
    <col min="4099" max="4099" width="21.44140625" customWidth="1"/>
    <col min="4100" max="4100" width="14.33203125" customWidth="1"/>
    <col min="4101" max="4101" width="7.109375" customWidth="1"/>
    <col min="4102" max="4102" width="7" customWidth="1"/>
    <col min="4103" max="4103" width="7.6640625" customWidth="1"/>
    <col min="4104" max="4104" width="7" customWidth="1"/>
    <col min="4106" max="4106" width="8.5546875" customWidth="1"/>
    <col min="4353" max="4353" width="4.109375" customWidth="1"/>
    <col min="4354" max="4354" width="5.33203125" customWidth="1"/>
    <col min="4355" max="4355" width="21.44140625" customWidth="1"/>
    <col min="4356" max="4356" width="14.33203125" customWidth="1"/>
    <col min="4357" max="4357" width="7.109375" customWidth="1"/>
    <col min="4358" max="4358" width="7" customWidth="1"/>
    <col min="4359" max="4359" width="7.6640625" customWidth="1"/>
    <col min="4360" max="4360" width="7" customWidth="1"/>
    <col min="4362" max="4362" width="8.5546875" customWidth="1"/>
    <col min="4609" max="4609" width="4.109375" customWidth="1"/>
    <col min="4610" max="4610" width="5.33203125" customWidth="1"/>
    <col min="4611" max="4611" width="21.44140625" customWidth="1"/>
    <col min="4612" max="4612" width="14.33203125" customWidth="1"/>
    <col min="4613" max="4613" width="7.109375" customWidth="1"/>
    <col min="4614" max="4614" width="7" customWidth="1"/>
    <col min="4615" max="4615" width="7.6640625" customWidth="1"/>
    <col min="4616" max="4616" width="7" customWidth="1"/>
    <col min="4618" max="4618" width="8.5546875" customWidth="1"/>
    <col min="4865" max="4865" width="4.109375" customWidth="1"/>
    <col min="4866" max="4866" width="5.33203125" customWidth="1"/>
    <col min="4867" max="4867" width="21.44140625" customWidth="1"/>
    <col min="4868" max="4868" width="14.33203125" customWidth="1"/>
    <col min="4869" max="4869" width="7.109375" customWidth="1"/>
    <col min="4870" max="4870" width="7" customWidth="1"/>
    <col min="4871" max="4871" width="7.6640625" customWidth="1"/>
    <col min="4872" max="4872" width="7" customWidth="1"/>
    <col min="4874" max="4874" width="8.5546875" customWidth="1"/>
    <col min="5121" max="5121" width="4.109375" customWidth="1"/>
    <col min="5122" max="5122" width="5.33203125" customWidth="1"/>
    <col min="5123" max="5123" width="21.44140625" customWidth="1"/>
    <col min="5124" max="5124" width="14.33203125" customWidth="1"/>
    <col min="5125" max="5125" width="7.109375" customWidth="1"/>
    <col min="5126" max="5126" width="7" customWidth="1"/>
    <col min="5127" max="5127" width="7.6640625" customWidth="1"/>
    <col min="5128" max="5128" width="7" customWidth="1"/>
    <col min="5130" max="5130" width="8.5546875" customWidth="1"/>
    <col min="5377" max="5377" width="4.109375" customWidth="1"/>
    <col min="5378" max="5378" width="5.33203125" customWidth="1"/>
    <col min="5379" max="5379" width="21.44140625" customWidth="1"/>
    <col min="5380" max="5380" width="14.33203125" customWidth="1"/>
    <col min="5381" max="5381" width="7.109375" customWidth="1"/>
    <col min="5382" max="5382" width="7" customWidth="1"/>
    <col min="5383" max="5383" width="7.6640625" customWidth="1"/>
    <col min="5384" max="5384" width="7" customWidth="1"/>
    <col min="5386" max="5386" width="8.5546875" customWidth="1"/>
    <col min="5633" max="5633" width="4.109375" customWidth="1"/>
    <col min="5634" max="5634" width="5.33203125" customWidth="1"/>
    <col min="5635" max="5635" width="21.44140625" customWidth="1"/>
    <col min="5636" max="5636" width="14.33203125" customWidth="1"/>
    <col min="5637" max="5637" width="7.109375" customWidth="1"/>
    <col min="5638" max="5638" width="7" customWidth="1"/>
    <col min="5639" max="5639" width="7.6640625" customWidth="1"/>
    <col min="5640" max="5640" width="7" customWidth="1"/>
    <col min="5642" max="5642" width="8.5546875" customWidth="1"/>
    <col min="5889" max="5889" width="4.109375" customWidth="1"/>
    <col min="5890" max="5890" width="5.33203125" customWidth="1"/>
    <col min="5891" max="5891" width="21.44140625" customWidth="1"/>
    <col min="5892" max="5892" width="14.33203125" customWidth="1"/>
    <col min="5893" max="5893" width="7.109375" customWidth="1"/>
    <col min="5894" max="5894" width="7" customWidth="1"/>
    <col min="5895" max="5895" width="7.6640625" customWidth="1"/>
    <col min="5896" max="5896" width="7" customWidth="1"/>
    <col min="5898" max="5898" width="8.5546875" customWidth="1"/>
    <col min="6145" max="6145" width="4.109375" customWidth="1"/>
    <col min="6146" max="6146" width="5.33203125" customWidth="1"/>
    <col min="6147" max="6147" width="21.44140625" customWidth="1"/>
    <col min="6148" max="6148" width="14.33203125" customWidth="1"/>
    <col min="6149" max="6149" width="7.109375" customWidth="1"/>
    <col min="6150" max="6150" width="7" customWidth="1"/>
    <col min="6151" max="6151" width="7.6640625" customWidth="1"/>
    <col min="6152" max="6152" width="7" customWidth="1"/>
    <col min="6154" max="6154" width="8.5546875" customWidth="1"/>
    <col min="6401" max="6401" width="4.109375" customWidth="1"/>
    <col min="6402" max="6402" width="5.33203125" customWidth="1"/>
    <col min="6403" max="6403" width="21.44140625" customWidth="1"/>
    <col min="6404" max="6404" width="14.33203125" customWidth="1"/>
    <col min="6405" max="6405" width="7.109375" customWidth="1"/>
    <col min="6406" max="6406" width="7" customWidth="1"/>
    <col min="6407" max="6407" width="7.6640625" customWidth="1"/>
    <col min="6408" max="6408" width="7" customWidth="1"/>
    <col min="6410" max="6410" width="8.5546875" customWidth="1"/>
    <col min="6657" max="6657" width="4.109375" customWidth="1"/>
    <col min="6658" max="6658" width="5.33203125" customWidth="1"/>
    <col min="6659" max="6659" width="21.44140625" customWidth="1"/>
    <col min="6660" max="6660" width="14.33203125" customWidth="1"/>
    <col min="6661" max="6661" width="7.109375" customWidth="1"/>
    <col min="6662" max="6662" width="7" customWidth="1"/>
    <col min="6663" max="6663" width="7.6640625" customWidth="1"/>
    <col min="6664" max="6664" width="7" customWidth="1"/>
    <col min="6666" max="6666" width="8.5546875" customWidth="1"/>
    <col min="6913" max="6913" width="4.109375" customWidth="1"/>
    <col min="6914" max="6914" width="5.33203125" customWidth="1"/>
    <col min="6915" max="6915" width="21.44140625" customWidth="1"/>
    <col min="6916" max="6916" width="14.33203125" customWidth="1"/>
    <col min="6917" max="6917" width="7.109375" customWidth="1"/>
    <col min="6918" max="6918" width="7" customWidth="1"/>
    <col min="6919" max="6919" width="7.6640625" customWidth="1"/>
    <col min="6920" max="6920" width="7" customWidth="1"/>
    <col min="6922" max="6922" width="8.5546875" customWidth="1"/>
    <col min="7169" max="7169" width="4.109375" customWidth="1"/>
    <col min="7170" max="7170" width="5.33203125" customWidth="1"/>
    <col min="7171" max="7171" width="21.44140625" customWidth="1"/>
    <col min="7172" max="7172" width="14.33203125" customWidth="1"/>
    <col min="7173" max="7173" width="7.109375" customWidth="1"/>
    <col min="7174" max="7174" width="7" customWidth="1"/>
    <col min="7175" max="7175" width="7.6640625" customWidth="1"/>
    <col min="7176" max="7176" width="7" customWidth="1"/>
    <col min="7178" max="7178" width="8.5546875" customWidth="1"/>
    <col min="7425" max="7425" width="4.109375" customWidth="1"/>
    <col min="7426" max="7426" width="5.33203125" customWidth="1"/>
    <col min="7427" max="7427" width="21.44140625" customWidth="1"/>
    <col min="7428" max="7428" width="14.33203125" customWidth="1"/>
    <col min="7429" max="7429" width="7.109375" customWidth="1"/>
    <col min="7430" max="7430" width="7" customWidth="1"/>
    <col min="7431" max="7431" width="7.6640625" customWidth="1"/>
    <col min="7432" max="7432" width="7" customWidth="1"/>
    <col min="7434" max="7434" width="8.5546875" customWidth="1"/>
    <col min="7681" max="7681" width="4.109375" customWidth="1"/>
    <col min="7682" max="7682" width="5.33203125" customWidth="1"/>
    <col min="7683" max="7683" width="21.44140625" customWidth="1"/>
    <col min="7684" max="7684" width="14.33203125" customWidth="1"/>
    <col min="7685" max="7685" width="7.109375" customWidth="1"/>
    <col min="7686" max="7686" width="7" customWidth="1"/>
    <col min="7687" max="7687" width="7.6640625" customWidth="1"/>
    <col min="7688" max="7688" width="7" customWidth="1"/>
    <col min="7690" max="7690" width="8.5546875" customWidth="1"/>
    <col min="7937" max="7937" width="4.109375" customWidth="1"/>
    <col min="7938" max="7938" width="5.33203125" customWidth="1"/>
    <col min="7939" max="7939" width="21.44140625" customWidth="1"/>
    <col min="7940" max="7940" width="14.33203125" customWidth="1"/>
    <col min="7941" max="7941" width="7.109375" customWidth="1"/>
    <col min="7942" max="7942" width="7" customWidth="1"/>
    <col min="7943" max="7943" width="7.6640625" customWidth="1"/>
    <col min="7944" max="7944" width="7" customWidth="1"/>
    <col min="7946" max="7946" width="8.5546875" customWidth="1"/>
    <col min="8193" max="8193" width="4.109375" customWidth="1"/>
    <col min="8194" max="8194" width="5.33203125" customWidth="1"/>
    <col min="8195" max="8195" width="21.44140625" customWidth="1"/>
    <col min="8196" max="8196" width="14.33203125" customWidth="1"/>
    <col min="8197" max="8197" width="7.109375" customWidth="1"/>
    <col min="8198" max="8198" width="7" customWidth="1"/>
    <col min="8199" max="8199" width="7.6640625" customWidth="1"/>
    <col min="8200" max="8200" width="7" customWidth="1"/>
    <col min="8202" max="8202" width="8.5546875" customWidth="1"/>
    <col min="8449" max="8449" width="4.109375" customWidth="1"/>
    <col min="8450" max="8450" width="5.33203125" customWidth="1"/>
    <col min="8451" max="8451" width="21.44140625" customWidth="1"/>
    <col min="8452" max="8452" width="14.33203125" customWidth="1"/>
    <col min="8453" max="8453" width="7.109375" customWidth="1"/>
    <col min="8454" max="8454" width="7" customWidth="1"/>
    <col min="8455" max="8455" width="7.6640625" customWidth="1"/>
    <col min="8456" max="8456" width="7" customWidth="1"/>
    <col min="8458" max="8458" width="8.5546875" customWidth="1"/>
    <col min="8705" max="8705" width="4.109375" customWidth="1"/>
    <col min="8706" max="8706" width="5.33203125" customWidth="1"/>
    <col min="8707" max="8707" width="21.44140625" customWidth="1"/>
    <col min="8708" max="8708" width="14.33203125" customWidth="1"/>
    <col min="8709" max="8709" width="7.109375" customWidth="1"/>
    <col min="8710" max="8710" width="7" customWidth="1"/>
    <col min="8711" max="8711" width="7.6640625" customWidth="1"/>
    <col min="8712" max="8712" width="7" customWidth="1"/>
    <col min="8714" max="8714" width="8.5546875" customWidth="1"/>
    <col min="8961" max="8961" width="4.109375" customWidth="1"/>
    <col min="8962" max="8962" width="5.33203125" customWidth="1"/>
    <col min="8963" max="8963" width="21.44140625" customWidth="1"/>
    <col min="8964" max="8964" width="14.33203125" customWidth="1"/>
    <col min="8965" max="8965" width="7.109375" customWidth="1"/>
    <col min="8966" max="8966" width="7" customWidth="1"/>
    <col min="8967" max="8967" width="7.6640625" customWidth="1"/>
    <col min="8968" max="8968" width="7" customWidth="1"/>
    <col min="8970" max="8970" width="8.5546875" customWidth="1"/>
    <col min="9217" max="9217" width="4.109375" customWidth="1"/>
    <col min="9218" max="9218" width="5.33203125" customWidth="1"/>
    <col min="9219" max="9219" width="21.44140625" customWidth="1"/>
    <col min="9220" max="9220" width="14.33203125" customWidth="1"/>
    <col min="9221" max="9221" width="7.109375" customWidth="1"/>
    <col min="9222" max="9222" width="7" customWidth="1"/>
    <col min="9223" max="9223" width="7.6640625" customWidth="1"/>
    <col min="9224" max="9224" width="7" customWidth="1"/>
    <col min="9226" max="9226" width="8.5546875" customWidth="1"/>
    <col min="9473" max="9473" width="4.109375" customWidth="1"/>
    <col min="9474" max="9474" width="5.33203125" customWidth="1"/>
    <col min="9475" max="9475" width="21.44140625" customWidth="1"/>
    <col min="9476" max="9476" width="14.33203125" customWidth="1"/>
    <col min="9477" max="9477" width="7.109375" customWidth="1"/>
    <col min="9478" max="9478" width="7" customWidth="1"/>
    <col min="9479" max="9479" width="7.6640625" customWidth="1"/>
    <col min="9480" max="9480" width="7" customWidth="1"/>
    <col min="9482" max="9482" width="8.5546875" customWidth="1"/>
    <col min="9729" max="9729" width="4.109375" customWidth="1"/>
    <col min="9730" max="9730" width="5.33203125" customWidth="1"/>
    <col min="9731" max="9731" width="21.44140625" customWidth="1"/>
    <col min="9732" max="9732" width="14.33203125" customWidth="1"/>
    <col min="9733" max="9733" width="7.109375" customWidth="1"/>
    <col min="9734" max="9734" width="7" customWidth="1"/>
    <col min="9735" max="9735" width="7.6640625" customWidth="1"/>
    <col min="9736" max="9736" width="7" customWidth="1"/>
    <col min="9738" max="9738" width="8.5546875" customWidth="1"/>
    <col min="9985" max="9985" width="4.109375" customWidth="1"/>
    <col min="9986" max="9986" width="5.33203125" customWidth="1"/>
    <col min="9987" max="9987" width="21.44140625" customWidth="1"/>
    <col min="9988" max="9988" width="14.33203125" customWidth="1"/>
    <col min="9989" max="9989" width="7.109375" customWidth="1"/>
    <col min="9990" max="9990" width="7" customWidth="1"/>
    <col min="9991" max="9991" width="7.6640625" customWidth="1"/>
    <col min="9992" max="9992" width="7" customWidth="1"/>
    <col min="9994" max="9994" width="8.5546875" customWidth="1"/>
    <col min="10241" max="10241" width="4.109375" customWidth="1"/>
    <col min="10242" max="10242" width="5.33203125" customWidth="1"/>
    <col min="10243" max="10243" width="21.44140625" customWidth="1"/>
    <col min="10244" max="10244" width="14.33203125" customWidth="1"/>
    <col min="10245" max="10245" width="7.109375" customWidth="1"/>
    <col min="10246" max="10246" width="7" customWidth="1"/>
    <col min="10247" max="10247" width="7.6640625" customWidth="1"/>
    <col min="10248" max="10248" width="7" customWidth="1"/>
    <col min="10250" max="10250" width="8.5546875" customWidth="1"/>
    <col min="10497" max="10497" width="4.109375" customWidth="1"/>
    <col min="10498" max="10498" width="5.33203125" customWidth="1"/>
    <col min="10499" max="10499" width="21.44140625" customWidth="1"/>
    <col min="10500" max="10500" width="14.33203125" customWidth="1"/>
    <col min="10501" max="10501" width="7.109375" customWidth="1"/>
    <col min="10502" max="10502" width="7" customWidth="1"/>
    <col min="10503" max="10503" width="7.6640625" customWidth="1"/>
    <col min="10504" max="10504" width="7" customWidth="1"/>
    <col min="10506" max="10506" width="8.5546875" customWidth="1"/>
    <col min="10753" max="10753" width="4.109375" customWidth="1"/>
    <col min="10754" max="10754" width="5.33203125" customWidth="1"/>
    <col min="10755" max="10755" width="21.44140625" customWidth="1"/>
    <col min="10756" max="10756" width="14.33203125" customWidth="1"/>
    <col min="10757" max="10757" width="7.109375" customWidth="1"/>
    <col min="10758" max="10758" width="7" customWidth="1"/>
    <col min="10759" max="10759" width="7.6640625" customWidth="1"/>
    <col min="10760" max="10760" width="7" customWidth="1"/>
    <col min="10762" max="10762" width="8.5546875" customWidth="1"/>
    <col min="11009" max="11009" width="4.109375" customWidth="1"/>
    <col min="11010" max="11010" width="5.33203125" customWidth="1"/>
    <col min="11011" max="11011" width="21.44140625" customWidth="1"/>
    <col min="11012" max="11012" width="14.33203125" customWidth="1"/>
    <col min="11013" max="11013" width="7.109375" customWidth="1"/>
    <col min="11014" max="11014" width="7" customWidth="1"/>
    <col min="11015" max="11015" width="7.6640625" customWidth="1"/>
    <col min="11016" max="11016" width="7" customWidth="1"/>
    <col min="11018" max="11018" width="8.5546875" customWidth="1"/>
    <col min="11265" max="11265" width="4.109375" customWidth="1"/>
    <col min="11266" max="11266" width="5.33203125" customWidth="1"/>
    <col min="11267" max="11267" width="21.44140625" customWidth="1"/>
    <col min="11268" max="11268" width="14.33203125" customWidth="1"/>
    <col min="11269" max="11269" width="7.109375" customWidth="1"/>
    <col min="11270" max="11270" width="7" customWidth="1"/>
    <col min="11271" max="11271" width="7.6640625" customWidth="1"/>
    <col min="11272" max="11272" width="7" customWidth="1"/>
    <col min="11274" max="11274" width="8.5546875" customWidth="1"/>
    <col min="11521" max="11521" width="4.109375" customWidth="1"/>
    <col min="11522" max="11522" width="5.33203125" customWidth="1"/>
    <col min="11523" max="11523" width="21.44140625" customWidth="1"/>
    <col min="11524" max="11524" width="14.33203125" customWidth="1"/>
    <col min="11525" max="11525" width="7.109375" customWidth="1"/>
    <col min="11526" max="11526" width="7" customWidth="1"/>
    <col min="11527" max="11527" width="7.6640625" customWidth="1"/>
    <col min="11528" max="11528" width="7" customWidth="1"/>
    <col min="11530" max="11530" width="8.5546875" customWidth="1"/>
    <col min="11777" max="11777" width="4.109375" customWidth="1"/>
    <col min="11778" max="11778" width="5.33203125" customWidth="1"/>
    <col min="11779" max="11779" width="21.44140625" customWidth="1"/>
    <col min="11780" max="11780" width="14.33203125" customWidth="1"/>
    <col min="11781" max="11781" width="7.109375" customWidth="1"/>
    <col min="11782" max="11782" width="7" customWidth="1"/>
    <col min="11783" max="11783" width="7.6640625" customWidth="1"/>
    <col min="11784" max="11784" width="7" customWidth="1"/>
    <col min="11786" max="11786" width="8.5546875" customWidth="1"/>
    <col min="12033" max="12033" width="4.109375" customWidth="1"/>
    <col min="12034" max="12034" width="5.33203125" customWidth="1"/>
    <col min="12035" max="12035" width="21.44140625" customWidth="1"/>
    <col min="12036" max="12036" width="14.33203125" customWidth="1"/>
    <col min="12037" max="12037" width="7.109375" customWidth="1"/>
    <col min="12038" max="12038" width="7" customWidth="1"/>
    <col min="12039" max="12039" width="7.6640625" customWidth="1"/>
    <col min="12040" max="12040" width="7" customWidth="1"/>
    <col min="12042" max="12042" width="8.5546875" customWidth="1"/>
    <col min="12289" max="12289" width="4.109375" customWidth="1"/>
    <col min="12290" max="12290" width="5.33203125" customWidth="1"/>
    <col min="12291" max="12291" width="21.44140625" customWidth="1"/>
    <col min="12292" max="12292" width="14.33203125" customWidth="1"/>
    <col min="12293" max="12293" width="7.109375" customWidth="1"/>
    <col min="12294" max="12294" width="7" customWidth="1"/>
    <col min="12295" max="12295" width="7.6640625" customWidth="1"/>
    <col min="12296" max="12296" width="7" customWidth="1"/>
    <col min="12298" max="12298" width="8.5546875" customWidth="1"/>
    <col min="12545" max="12545" width="4.109375" customWidth="1"/>
    <col min="12546" max="12546" width="5.33203125" customWidth="1"/>
    <col min="12547" max="12547" width="21.44140625" customWidth="1"/>
    <col min="12548" max="12548" width="14.33203125" customWidth="1"/>
    <col min="12549" max="12549" width="7.109375" customWidth="1"/>
    <col min="12550" max="12550" width="7" customWidth="1"/>
    <col min="12551" max="12551" width="7.6640625" customWidth="1"/>
    <col min="12552" max="12552" width="7" customWidth="1"/>
    <col min="12554" max="12554" width="8.5546875" customWidth="1"/>
    <col min="12801" max="12801" width="4.109375" customWidth="1"/>
    <col min="12802" max="12802" width="5.33203125" customWidth="1"/>
    <col min="12803" max="12803" width="21.44140625" customWidth="1"/>
    <col min="12804" max="12804" width="14.33203125" customWidth="1"/>
    <col min="12805" max="12805" width="7.109375" customWidth="1"/>
    <col min="12806" max="12806" width="7" customWidth="1"/>
    <col min="12807" max="12807" width="7.6640625" customWidth="1"/>
    <col min="12808" max="12808" width="7" customWidth="1"/>
    <col min="12810" max="12810" width="8.5546875" customWidth="1"/>
    <col min="13057" max="13057" width="4.109375" customWidth="1"/>
    <col min="13058" max="13058" width="5.33203125" customWidth="1"/>
    <col min="13059" max="13059" width="21.44140625" customWidth="1"/>
    <col min="13060" max="13060" width="14.33203125" customWidth="1"/>
    <col min="13061" max="13061" width="7.109375" customWidth="1"/>
    <col min="13062" max="13062" width="7" customWidth="1"/>
    <col min="13063" max="13063" width="7.6640625" customWidth="1"/>
    <col min="13064" max="13064" width="7" customWidth="1"/>
    <col min="13066" max="13066" width="8.5546875" customWidth="1"/>
    <col min="13313" max="13313" width="4.109375" customWidth="1"/>
    <col min="13314" max="13314" width="5.33203125" customWidth="1"/>
    <col min="13315" max="13315" width="21.44140625" customWidth="1"/>
    <col min="13316" max="13316" width="14.33203125" customWidth="1"/>
    <col min="13317" max="13317" width="7.109375" customWidth="1"/>
    <col min="13318" max="13318" width="7" customWidth="1"/>
    <col min="13319" max="13319" width="7.6640625" customWidth="1"/>
    <col min="13320" max="13320" width="7" customWidth="1"/>
    <col min="13322" max="13322" width="8.5546875" customWidth="1"/>
    <col min="13569" max="13569" width="4.109375" customWidth="1"/>
    <col min="13570" max="13570" width="5.33203125" customWidth="1"/>
    <col min="13571" max="13571" width="21.44140625" customWidth="1"/>
    <col min="13572" max="13572" width="14.33203125" customWidth="1"/>
    <col min="13573" max="13573" width="7.109375" customWidth="1"/>
    <col min="13574" max="13574" width="7" customWidth="1"/>
    <col min="13575" max="13575" width="7.6640625" customWidth="1"/>
    <col min="13576" max="13576" width="7" customWidth="1"/>
    <col min="13578" max="13578" width="8.5546875" customWidth="1"/>
    <col min="13825" max="13825" width="4.109375" customWidth="1"/>
    <col min="13826" max="13826" width="5.33203125" customWidth="1"/>
    <col min="13827" max="13827" width="21.44140625" customWidth="1"/>
    <col min="13828" max="13828" width="14.33203125" customWidth="1"/>
    <col min="13829" max="13829" width="7.109375" customWidth="1"/>
    <col min="13830" max="13830" width="7" customWidth="1"/>
    <col min="13831" max="13831" width="7.6640625" customWidth="1"/>
    <col min="13832" max="13832" width="7" customWidth="1"/>
    <col min="13834" max="13834" width="8.5546875" customWidth="1"/>
    <col min="14081" max="14081" width="4.109375" customWidth="1"/>
    <col min="14082" max="14082" width="5.33203125" customWidth="1"/>
    <col min="14083" max="14083" width="21.44140625" customWidth="1"/>
    <col min="14084" max="14084" width="14.33203125" customWidth="1"/>
    <col min="14085" max="14085" width="7.109375" customWidth="1"/>
    <col min="14086" max="14086" width="7" customWidth="1"/>
    <col min="14087" max="14087" width="7.6640625" customWidth="1"/>
    <col min="14088" max="14088" width="7" customWidth="1"/>
    <col min="14090" max="14090" width="8.5546875" customWidth="1"/>
    <col min="14337" max="14337" width="4.109375" customWidth="1"/>
    <col min="14338" max="14338" width="5.33203125" customWidth="1"/>
    <col min="14339" max="14339" width="21.44140625" customWidth="1"/>
    <col min="14340" max="14340" width="14.33203125" customWidth="1"/>
    <col min="14341" max="14341" width="7.109375" customWidth="1"/>
    <col min="14342" max="14342" width="7" customWidth="1"/>
    <col min="14343" max="14343" width="7.6640625" customWidth="1"/>
    <col min="14344" max="14344" width="7" customWidth="1"/>
    <col min="14346" max="14346" width="8.5546875" customWidth="1"/>
    <col min="14593" max="14593" width="4.109375" customWidth="1"/>
    <col min="14594" max="14594" width="5.33203125" customWidth="1"/>
    <col min="14595" max="14595" width="21.44140625" customWidth="1"/>
    <col min="14596" max="14596" width="14.33203125" customWidth="1"/>
    <col min="14597" max="14597" width="7.109375" customWidth="1"/>
    <col min="14598" max="14598" width="7" customWidth="1"/>
    <col min="14599" max="14599" width="7.6640625" customWidth="1"/>
    <col min="14600" max="14600" width="7" customWidth="1"/>
    <col min="14602" max="14602" width="8.5546875" customWidth="1"/>
    <col min="14849" max="14849" width="4.109375" customWidth="1"/>
    <col min="14850" max="14850" width="5.33203125" customWidth="1"/>
    <col min="14851" max="14851" width="21.44140625" customWidth="1"/>
    <col min="14852" max="14852" width="14.33203125" customWidth="1"/>
    <col min="14853" max="14853" width="7.109375" customWidth="1"/>
    <col min="14854" max="14854" width="7" customWidth="1"/>
    <col min="14855" max="14855" width="7.6640625" customWidth="1"/>
    <col min="14856" max="14856" width="7" customWidth="1"/>
    <col min="14858" max="14858" width="8.5546875" customWidth="1"/>
    <col min="15105" max="15105" width="4.109375" customWidth="1"/>
    <col min="15106" max="15106" width="5.33203125" customWidth="1"/>
    <col min="15107" max="15107" width="21.44140625" customWidth="1"/>
    <col min="15108" max="15108" width="14.33203125" customWidth="1"/>
    <col min="15109" max="15109" width="7.109375" customWidth="1"/>
    <col min="15110" max="15110" width="7" customWidth="1"/>
    <col min="15111" max="15111" width="7.6640625" customWidth="1"/>
    <col min="15112" max="15112" width="7" customWidth="1"/>
    <col min="15114" max="15114" width="8.5546875" customWidth="1"/>
    <col min="15361" max="15361" width="4.109375" customWidth="1"/>
    <col min="15362" max="15362" width="5.33203125" customWidth="1"/>
    <col min="15363" max="15363" width="21.44140625" customWidth="1"/>
    <col min="15364" max="15364" width="14.33203125" customWidth="1"/>
    <col min="15365" max="15365" width="7.109375" customWidth="1"/>
    <col min="15366" max="15366" width="7" customWidth="1"/>
    <col min="15367" max="15367" width="7.6640625" customWidth="1"/>
    <col min="15368" max="15368" width="7" customWidth="1"/>
    <col min="15370" max="15370" width="8.5546875" customWidth="1"/>
    <col min="15617" max="15617" width="4.109375" customWidth="1"/>
    <col min="15618" max="15618" width="5.33203125" customWidth="1"/>
    <col min="15619" max="15619" width="21.44140625" customWidth="1"/>
    <col min="15620" max="15620" width="14.33203125" customWidth="1"/>
    <col min="15621" max="15621" width="7.109375" customWidth="1"/>
    <col min="15622" max="15622" width="7" customWidth="1"/>
    <col min="15623" max="15623" width="7.6640625" customWidth="1"/>
    <col min="15624" max="15624" width="7" customWidth="1"/>
    <col min="15626" max="15626" width="8.5546875" customWidth="1"/>
    <col min="15873" max="15873" width="4.109375" customWidth="1"/>
    <col min="15874" max="15874" width="5.33203125" customWidth="1"/>
    <col min="15875" max="15875" width="21.44140625" customWidth="1"/>
    <col min="15876" max="15876" width="14.33203125" customWidth="1"/>
    <col min="15877" max="15877" width="7.109375" customWidth="1"/>
    <col min="15878" max="15878" width="7" customWidth="1"/>
    <col min="15879" max="15879" width="7.6640625" customWidth="1"/>
    <col min="15880" max="15880" width="7" customWidth="1"/>
    <col min="15882" max="15882" width="8.5546875" customWidth="1"/>
    <col min="16129" max="16129" width="4.109375" customWidth="1"/>
    <col min="16130" max="16130" width="5.33203125" customWidth="1"/>
    <col min="16131" max="16131" width="21.44140625" customWidth="1"/>
    <col min="16132" max="16132" width="14.33203125" customWidth="1"/>
    <col min="16133" max="16133" width="7.109375" customWidth="1"/>
    <col min="16134" max="16134" width="7" customWidth="1"/>
    <col min="16135" max="16135" width="7.6640625" customWidth="1"/>
    <col min="16136" max="16136" width="7" customWidth="1"/>
    <col min="16138" max="16138" width="8.5546875" customWidth="1"/>
  </cols>
  <sheetData>
    <row r="1" spans="1:10" ht="15" thickBot="1"/>
    <row r="2" spans="1:10" ht="18" customHeight="1">
      <c r="A2" s="1"/>
      <c r="B2" s="152" t="s">
        <v>36</v>
      </c>
      <c r="C2" s="153"/>
      <c r="D2" s="3" t="s">
        <v>251</v>
      </c>
      <c r="E2" s="4"/>
      <c r="F2" s="5"/>
      <c r="G2" s="6"/>
      <c r="H2" s="6"/>
      <c r="I2" s="7"/>
      <c r="J2" s="7"/>
    </row>
    <row r="3" spans="1:10" ht="15" customHeight="1">
      <c r="A3" s="1"/>
      <c r="B3" s="154" t="s">
        <v>35</v>
      </c>
      <c r="C3" s="155"/>
      <c r="D3" s="9"/>
      <c r="E3" s="10"/>
      <c r="F3" s="5"/>
      <c r="G3" s="6"/>
      <c r="H3" s="6"/>
      <c r="I3" s="7"/>
      <c r="J3" s="7"/>
    </row>
    <row r="4" spans="1:10" ht="15" customHeight="1" thickBot="1">
      <c r="A4" s="1"/>
      <c r="B4" s="156" t="s">
        <v>225</v>
      </c>
      <c r="C4" s="157"/>
      <c r="D4" s="12"/>
      <c r="E4" s="13"/>
      <c r="F4" s="5"/>
      <c r="G4" s="6"/>
      <c r="H4" s="6"/>
      <c r="I4" s="7"/>
      <c r="J4" s="7"/>
    </row>
    <row r="5" spans="1:10" ht="15" customHeight="1">
      <c r="A5" s="14"/>
      <c r="B5" s="15"/>
      <c r="C5" s="15"/>
      <c r="D5" s="15"/>
      <c r="E5" s="15"/>
      <c r="F5" s="14"/>
      <c r="G5" s="14"/>
      <c r="H5" s="14"/>
      <c r="I5" s="7"/>
      <c r="J5" s="7"/>
    </row>
    <row r="6" spans="1:10" ht="14.25" customHeight="1">
      <c r="A6" s="16"/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/>
      <c r="J6" s="18"/>
    </row>
    <row r="7" spans="1:10" ht="14.25" customHeight="1">
      <c r="A7" s="16" t="s">
        <v>7</v>
      </c>
      <c r="B7" s="16" t="s">
        <v>160</v>
      </c>
      <c r="C7" s="16" t="s">
        <v>158</v>
      </c>
      <c r="D7" s="16" t="s">
        <v>159</v>
      </c>
      <c r="E7" s="16" t="s">
        <v>8</v>
      </c>
      <c r="F7" s="16"/>
      <c r="G7" s="16"/>
      <c r="H7" s="16" t="s">
        <v>7</v>
      </c>
      <c r="I7" s="17"/>
      <c r="J7" s="19"/>
    </row>
    <row r="8" spans="1:10" ht="14.25" customHeight="1">
      <c r="A8" s="16" t="s">
        <v>8</v>
      </c>
      <c r="B8" s="16" t="s">
        <v>185</v>
      </c>
      <c r="C8" s="16" t="s">
        <v>184</v>
      </c>
      <c r="D8" s="16" t="s">
        <v>58</v>
      </c>
      <c r="E8" s="16" t="s">
        <v>326</v>
      </c>
      <c r="F8" s="16"/>
      <c r="G8" s="16"/>
      <c r="H8" s="16" t="s">
        <v>9</v>
      </c>
      <c r="I8" s="17"/>
      <c r="J8" s="21"/>
    </row>
    <row r="9" spans="1:10" ht="14.25" customHeight="1">
      <c r="A9" s="16" t="s">
        <v>9</v>
      </c>
      <c r="B9" s="16" t="s">
        <v>207</v>
      </c>
      <c r="C9" s="16" t="s">
        <v>205</v>
      </c>
      <c r="D9" s="16" t="s">
        <v>206</v>
      </c>
      <c r="E9" s="16" t="s">
        <v>7</v>
      </c>
      <c r="F9" s="16"/>
      <c r="G9" s="16"/>
      <c r="H9" s="16" t="s">
        <v>8</v>
      </c>
      <c r="I9" s="17"/>
      <c r="J9" s="21"/>
    </row>
    <row r="10" spans="1:10" ht="14.25" customHeight="1">
      <c r="A10" s="16" t="s">
        <v>11</v>
      </c>
      <c r="B10" s="16"/>
      <c r="C10" s="16"/>
      <c r="D10" s="16"/>
      <c r="E10" s="16"/>
      <c r="F10" s="16"/>
      <c r="G10" s="16"/>
      <c r="H10" s="16"/>
      <c r="I10" s="17"/>
      <c r="J10" s="21"/>
    </row>
    <row r="11" spans="1:10" ht="15" customHeight="1" outlineLevel="1">
      <c r="A11" s="22"/>
      <c r="B11" s="22"/>
      <c r="C11" s="23"/>
      <c r="D11" s="23"/>
      <c r="E11" s="23"/>
      <c r="F11" s="23"/>
      <c r="G11" s="23"/>
      <c r="H11" s="23"/>
      <c r="I11" s="24"/>
      <c r="J11" s="24"/>
    </row>
    <row r="12" spans="1:10" ht="14.25" customHeight="1" outlineLevel="1">
      <c r="A12" s="21"/>
      <c r="B12" s="25"/>
      <c r="C12" s="16"/>
      <c r="D12" s="16" t="s">
        <v>12</v>
      </c>
      <c r="E12" s="16" t="s">
        <v>13</v>
      </c>
      <c r="F12" s="16" t="s">
        <v>14</v>
      </c>
      <c r="G12" s="16" t="s">
        <v>15</v>
      </c>
      <c r="H12" s="16" t="s">
        <v>16</v>
      </c>
      <c r="I12" s="16" t="s">
        <v>17</v>
      </c>
      <c r="J12" s="16" t="s">
        <v>18</v>
      </c>
    </row>
    <row r="13" spans="1:10" ht="14.25" customHeight="1" outlineLevel="1">
      <c r="A13" s="21"/>
      <c r="B13" s="25"/>
      <c r="C13" s="16" t="s">
        <v>10</v>
      </c>
      <c r="D13" s="16" t="s">
        <v>324</v>
      </c>
      <c r="E13" s="16" t="s">
        <v>318</v>
      </c>
      <c r="F13" s="16" t="s">
        <v>324</v>
      </c>
      <c r="G13" s="16"/>
      <c r="H13" s="16"/>
      <c r="I13" s="16" t="s">
        <v>319</v>
      </c>
      <c r="J13" s="16" t="s">
        <v>11</v>
      </c>
    </row>
    <row r="14" spans="1:10" ht="14.25" customHeight="1" outlineLevel="1">
      <c r="A14" s="21"/>
      <c r="B14" s="25"/>
      <c r="C14" s="16" t="s">
        <v>19</v>
      </c>
      <c r="D14" s="16"/>
      <c r="E14" s="16"/>
      <c r="F14" s="16"/>
      <c r="G14" s="16"/>
      <c r="H14" s="16"/>
      <c r="I14" s="16"/>
      <c r="J14" s="16" t="s">
        <v>9</v>
      </c>
    </row>
    <row r="15" spans="1:10" ht="14.25" customHeight="1" outlineLevel="1">
      <c r="A15" s="21"/>
      <c r="B15" s="25"/>
      <c r="C15" s="16" t="s">
        <v>20</v>
      </c>
      <c r="D15" s="16"/>
      <c r="E15" s="16"/>
      <c r="F15" s="16"/>
      <c r="G15" s="16"/>
      <c r="H15" s="16"/>
      <c r="I15" s="16"/>
      <c r="J15" s="16" t="s">
        <v>8</v>
      </c>
    </row>
    <row r="16" spans="1:10" ht="14.25" customHeight="1" outlineLevel="1">
      <c r="A16" s="21"/>
      <c r="B16" s="25"/>
      <c r="C16" s="16" t="s">
        <v>21</v>
      </c>
      <c r="D16" s="16" t="s">
        <v>344</v>
      </c>
      <c r="E16" s="16" t="s">
        <v>339</v>
      </c>
      <c r="F16" s="16" t="s">
        <v>339</v>
      </c>
      <c r="G16" s="16"/>
      <c r="H16" s="16"/>
      <c r="I16" s="16" t="s">
        <v>322</v>
      </c>
      <c r="J16" s="16" t="s">
        <v>11</v>
      </c>
    </row>
    <row r="17" spans="1:10" ht="14.25" customHeight="1" outlineLevel="1">
      <c r="A17" s="21"/>
      <c r="B17" s="25"/>
      <c r="C17" s="16" t="s">
        <v>22</v>
      </c>
      <c r="D17" s="16" t="s">
        <v>351</v>
      </c>
      <c r="E17" s="16" t="s">
        <v>328</v>
      </c>
      <c r="F17" s="16" t="s">
        <v>324</v>
      </c>
      <c r="G17" s="16" t="s">
        <v>330</v>
      </c>
      <c r="H17" s="16"/>
      <c r="I17" s="16" t="s">
        <v>334</v>
      </c>
      <c r="J17" s="16" t="s">
        <v>9</v>
      </c>
    </row>
    <row r="18" spans="1:10" ht="14.25" customHeight="1" outlineLevel="1">
      <c r="A18" s="21"/>
      <c r="B18" s="25"/>
      <c r="C18" s="16" t="s">
        <v>23</v>
      </c>
      <c r="D18" s="16"/>
      <c r="E18" s="16"/>
      <c r="F18" s="16"/>
      <c r="G18" s="16"/>
      <c r="H18" s="16"/>
      <c r="I18" s="16"/>
      <c r="J18" s="16" t="s">
        <v>7</v>
      </c>
    </row>
    <row r="19" spans="1:10" ht="15" customHeight="1">
      <c r="A19" s="21"/>
      <c r="B19" s="21"/>
      <c r="C19" s="22"/>
      <c r="D19" s="22"/>
      <c r="E19" s="26"/>
      <c r="F19" s="22"/>
      <c r="G19" s="22"/>
      <c r="H19" s="22"/>
      <c r="I19" s="22"/>
      <c r="J19" s="22"/>
    </row>
    <row r="20" spans="1:10" ht="14.25" customHeight="1">
      <c r="A20" s="16"/>
      <c r="B20" s="16" t="s">
        <v>0</v>
      </c>
      <c r="C20" s="16" t="s">
        <v>24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17"/>
      <c r="J20" s="18"/>
    </row>
    <row r="21" spans="1:10" ht="14.25" customHeight="1">
      <c r="A21" s="16" t="s">
        <v>7</v>
      </c>
      <c r="B21" s="16" t="s">
        <v>165</v>
      </c>
      <c r="C21" s="16" t="s">
        <v>161</v>
      </c>
      <c r="D21" s="16" t="s">
        <v>162</v>
      </c>
      <c r="E21" s="16" t="s">
        <v>7</v>
      </c>
      <c r="F21" s="16" t="s">
        <v>353</v>
      </c>
      <c r="G21" s="16"/>
      <c r="H21" s="16" t="s">
        <v>8</v>
      </c>
      <c r="I21" s="17"/>
      <c r="J21" s="19"/>
    </row>
    <row r="22" spans="1:10" ht="14.25" customHeight="1">
      <c r="A22" s="16" t="s">
        <v>8</v>
      </c>
      <c r="B22" s="16" t="s">
        <v>180</v>
      </c>
      <c r="C22" s="16" t="s">
        <v>178</v>
      </c>
      <c r="D22" s="16" t="s">
        <v>179</v>
      </c>
      <c r="E22" s="16" t="s">
        <v>7</v>
      </c>
      <c r="F22" s="16" t="s">
        <v>23</v>
      </c>
      <c r="G22" s="16"/>
      <c r="H22" s="16" t="s">
        <v>9</v>
      </c>
      <c r="I22" s="17"/>
      <c r="J22" s="21"/>
    </row>
    <row r="23" spans="1:10" ht="14.25" customHeight="1">
      <c r="A23" s="16" t="s">
        <v>9</v>
      </c>
      <c r="B23" s="16" t="s">
        <v>204</v>
      </c>
      <c r="C23" s="16" t="s">
        <v>203</v>
      </c>
      <c r="D23" s="16" t="s">
        <v>58</v>
      </c>
      <c r="E23" s="16" t="s">
        <v>7</v>
      </c>
      <c r="F23" s="16" t="s">
        <v>335</v>
      </c>
      <c r="G23" s="16"/>
      <c r="H23" s="16" t="s">
        <v>7</v>
      </c>
      <c r="I23" s="17"/>
      <c r="J23" s="21"/>
    </row>
    <row r="24" spans="1:10" ht="14.25" customHeight="1">
      <c r="A24" s="16" t="s">
        <v>11</v>
      </c>
      <c r="E24" s="16"/>
      <c r="F24" s="16"/>
      <c r="G24" s="16"/>
      <c r="H24" s="16"/>
      <c r="I24" s="17"/>
      <c r="J24" s="21"/>
    </row>
    <row r="25" spans="1:10" ht="15" customHeight="1" outlineLevel="1">
      <c r="A25" s="22"/>
      <c r="B25" s="22"/>
      <c r="C25" s="23"/>
      <c r="D25" s="23"/>
      <c r="E25" s="23"/>
      <c r="F25" s="23"/>
      <c r="G25" s="23"/>
      <c r="H25" s="23"/>
      <c r="I25" s="24"/>
      <c r="J25" s="24"/>
    </row>
    <row r="26" spans="1:10" ht="14.25" customHeight="1" outlineLevel="1">
      <c r="A26" s="21"/>
      <c r="B26" s="25"/>
      <c r="C26" s="16"/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18</v>
      </c>
    </row>
    <row r="27" spans="1:10" ht="14.25" customHeight="1" outlineLevel="1">
      <c r="A27" s="21"/>
      <c r="B27" s="25"/>
      <c r="C27" s="16" t="s">
        <v>10</v>
      </c>
      <c r="D27" s="16" t="s">
        <v>340</v>
      </c>
      <c r="E27" s="16" t="s">
        <v>352</v>
      </c>
      <c r="F27" s="16" t="s">
        <v>331</v>
      </c>
      <c r="G27" s="16" t="s">
        <v>330</v>
      </c>
      <c r="H27" s="16"/>
      <c r="I27" s="16" t="s">
        <v>334</v>
      </c>
      <c r="J27" s="16" t="s">
        <v>11</v>
      </c>
    </row>
    <row r="28" spans="1:10" ht="14.25" customHeight="1" outlineLevel="1">
      <c r="A28" s="21"/>
      <c r="B28" s="25"/>
      <c r="C28" s="16" t="s">
        <v>19</v>
      </c>
      <c r="D28" s="16"/>
      <c r="E28" s="16"/>
      <c r="F28" s="16"/>
      <c r="G28" s="16"/>
      <c r="H28" s="16"/>
      <c r="I28" s="16"/>
      <c r="J28" s="16" t="s">
        <v>9</v>
      </c>
    </row>
    <row r="29" spans="1:10" ht="14.25" customHeight="1" outlineLevel="1">
      <c r="A29" s="21"/>
      <c r="B29" s="25"/>
      <c r="C29" s="16" t="s">
        <v>20</v>
      </c>
      <c r="D29" s="16"/>
      <c r="E29" s="16"/>
      <c r="F29" s="16"/>
      <c r="G29" s="16"/>
      <c r="H29" s="16"/>
      <c r="I29" s="16"/>
      <c r="J29" s="16" t="s">
        <v>8</v>
      </c>
    </row>
    <row r="30" spans="1:10" ht="14.25" customHeight="1" outlineLevel="1">
      <c r="A30" s="21"/>
      <c r="B30" s="25"/>
      <c r="C30" s="16" t="s">
        <v>21</v>
      </c>
      <c r="D30" s="16" t="s">
        <v>345</v>
      </c>
      <c r="E30" s="16" t="s">
        <v>337</v>
      </c>
      <c r="F30" s="16" t="s">
        <v>321</v>
      </c>
      <c r="G30" s="16"/>
      <c r="H30" s="16"/>
      <c r="I30" s="16" t="s">
        <v>322</v>
      </c>
      <c r="J30" s="16" t="s">
        <v>11</v>
      </c>
    </row>
    <row r="31" spans="1:10" ht="14.25" customHeight="1" outlineLevel="1">
      <c r="A31" s="21"/>
      <c r="B31" s="25"/>
      <c r="C31" s="16" t="s">
        <v>22</v>
      </c>
      <c r="D31" s="16" t="s">
        <v>317</v>
      </c>
      <c r="E31" s="16" t="s">
        <v>320</v>
      </c>
      <c r="F31" s="16" t="s">
        <v>321</v>
      </c>
      <c r="G31" s="16" t="s">
        <v>320</v>
      </c>
      <c r="H31" s="16"/>
      <c r="I31" s="16" t="s">
        <v>10</v>
      </c>
      <c r="J31" s="16" t="s">
        <v>9</v>
      </c>
    </row>
    <row r="32" spans="1:10" ht="14.25" customHeight="1" outlineLevel="1">
      <c r="A32" s="21"/>
      <c r="B32" s="25"/>
      <c r="C32" s="16" t="s">
        <v>23</v>
      </c>
      <c r="D32" s="16"/>
      <c r="E32" s="16"/>
      <c r="F32" s="16"/>
      <c r="G32" s="16"/>
      <c r="H32" s="16"/>
      <c r="I32" s="16"/>
      <c r="J32" s="16" t="s">
        <v>7</v>
      </c>
    </row>
    <row r="33" spans="1:10" ht="15" customHeight="1">
      <c r="A33" s="21"/>
      <c r="B33" s="21"/>
      <c r="C33" s="22"/>
      <c r="D33" s="22"/>
      <c r="E33" s="26"/>
      <c r="F33" s="22"/>
      <c r="G33" s="22"/>
      <c r="H33" s="22"/>
      <c r="I33" s="22"/>
      <c r="J33" s="22"/>
    </row>
    <row r="34" spans="1:10" ht="14.25" customHeight="1">
      <c r="A34" s="16"/>
      <c r="B34" s="16" t="s">
        <v>0</v>
      </c>
      <c r="C34" s="16" t="s">
        <v>25</v>
      </c>
      <c r="D34" s="16" t="s">
        <v>2</v>
      </c>
      <c r="E34" s="16" t="s">
        <v>3</v>
      </c>
      <c r="F34" s="16" t="s">
        <v>4</v>
      </c>
      <c r="G34" s="16" t="s">
        <v>5</v>
      </c>
      <c r="H34" s="16" t="s">
        <v>6</v>
      </c>
      <c r="I34" s="17"/>
      <c r="J34" s="18"/>
    </row>
    <row r="35" spans="1:10" ht="14.25" customHeight="1">
      <c r="A35" s="16" t="s">
        <v>7</v>
      </c>
      <c r="B35" s="16" t="s">
        <v>166</v>
      </c>
      <c r="C35" s="16" t="s">
        <v>163</v>
      </c>
      <c r="D35" s="16" t="s">
        <v>164</v>
      </c>
      <c r="E35" s="16" t="s">
        <v>9</v>
      </c>
      <c r="F35" s="16"/>
      <c r="G35" s="16"/>
      <c r="H35" s="16" t="s">
        <v>7</v>
      </c>
      <c r="I35" s="17"/>
      <c r="J35" s="21"/>
    </row>
    <row r="36" spans="1:10" ht="14.25" customHeight="1">
      <c r="A36" s="16" t="s">
        <v>8</v>
      </c>
      <c r="B36" s="16" t="s">
        <v>196</v>
      </c>
      <c r="C36" s="16" t="s">
        <v>189</v>
      </c>
      <c r="D36" s="16" t="s">
        <v>190</v>
      </c>
      <c r="E36" s="16" t="s">
        <v>8</v>
      </c>
      <c r="F36" s="16"/>
      <c r="G36" s="16"/>
      <c r="H36" s="16" t="s">
        <v>8</v>
      </c>
      <c r="I36" s="17"/>
      <c r="J36" s="21"/>
    </row>
    <row r="37" spans="1:10" ht="14.25" customHeight="1">
      <c r="A37" s="16" t="s">
        <v>9</v>
      </c>
      <c r="B37" s="16" t="s">
        <v>212</v>
      </c>
      <c r="C37" s="16" t="s">
        <v>210</v>
      </c>
      <c r="D37" s="16" t="s">
        <v>211</v>
      </c>
      <c r="E37" s="16" t="s">
        <v>7</v>
      </c>
      <c r="F37" s="16"/>
      <c r="G37" s="16"/>
      <c r="H37" s="16" t="s">
        <v>9</v>
      </c>
      <c r="I37" s="17"/>
      <c r="J37" s="21"/>
    </row>
    <row r="38" spans="1:10" ht="14.25" customHeight="1">
      <c r="A38" s="16" t="s">
        <v>11</v>
      </c>
      <c r="B38" s="16" t="s">
        <v>222</v>
      </c>
      <c r="C38" s="16" t="s">
        <v>221</v>
      </c>
      <c r="D38" s="16" t="s">
        <v>49</v>
      </c>
      <c r="E38" s="16" t="s">
        <v>326</v>
      </c>
      <c r="F38" s="16"/>
      <c r="G38" s="16"/>
      <c r="H38" s="16" t="s">
        <v>11</v>
      </c>
      <c r="I38" s="17"/>
      <c r="J38" s="21"/>
    </row>
    <row r="39" spans="1:10" ht="15" customHeight="1" outlineLevel="1">
      <c r="A39" s="22"/>
      <c r="B39" s="22"/>
      <c r="C39" s="23"/>
      <c r="D39" s="23"/>
      <c r="E39" s="23"/>
      <c r="F39" s="23"/>
      <c r="G39" s="23"/>
      <c r="H39" s="23"/>
      <c r="I39" s="24"/>
      <c r="J39" s="24"/>
    </row>
    <row r="40" spans="1:10" ht="14.25" customHeight="1" outlineLevel="1">
      <c r="A40" s="21"/>
      <c r="B40" s="25"/>
      <c r="C40" s="16"/>
      <c r="D40" s="16" t="s">
        <v>12</v>
      </c>
      <c r="E40" s="16" t="s">
        <v>13</v>
      </c>
      <c r="F40" s="16" t="s">
        <v>14</v>
      </c>
      <c r="G40" s="16" t="s">
        <v>15</v>
      </c>
      <c r="H40" s="16" t="s">
        <v>16</v>
      </c>
      <c r="I40" s="16" t="s">
        <v>17</v>
      </c>
      <c r="J40" s="16" t="s">
        <v>18</v>
      </c>
    </row>
    <row r="41" spans="1:10" ht="14.25" customHeight="1" outlineLevel="1">
      <c r="A41" s="21"/>
      <c r="B41" s="25"/>
      <c r="C41" s="16" t="s">
        <v>10</v>
      </c>
      <c r="D41" s="16" t="s">
        <v>318</v>
      </c>
      <c r="E41" s="16" t="s">
        <v>336</v>
      </c>
      <c r="F41" s="16" t="s">
        <v>329</v>
      </c>
      <c r="G41" s="16"/>
      <c r="H41" s="16"/>
      <c r="I41" s="16" t="s">
        <v>319</v>
      </c>
      <c r="J41" s="16" t="s">
        <v>11</v>
      </c>
    </row>
    <row r="42" spans="1:10" ht="14.25" customHeight="1" outlineLevel="1">
      <c r="A42" s="21"/>
      <c r="B42" s="25"/>
      <c r="C42" s="16" t="s">
        <v>19</v>
      </c>
      <c r="D42" s="16" t="s">
        <v>317</v>
      </c>
      <c r="E42" s="16" t="s">
        <v>317</v>
      </c>
      <c r="F42" s="16" t="s">
        <v>317</v>
      </c>
      <c r="G42" s="16"/>
      <c r="H42" s="16"/>
      <c r="I42" s="16" t="s">
        <v>319</v>
      </c>
      <c r="J42" s="16" t="s">
        <v>9</v>
      </c>
    </row>
    <row r="43" spans="1:10" ht="14.25" customHeight="1" outlineLevel="1">
      <c r="A43" s="21"/>
      <c r="B43" s="25"/>
      <c r="C43" s="16" t="s">
        <v>20</v>
      </c>
      <c r="D43" s="16" t="s">
        <v>327</v>
      </c>
      <c r="E43" s="16" t="s">
        <v>328</v>
      </c>
      <c r="F43" s="16" t="s">
        <v>316</v>
      </c>
      <c r="G43" s="16"/>
      <c r="H43" s="16"/>
      <c r="I43" s="16" t="s">
        <v>319</v>
      </c>
      <c r="J43" s="16" t="s">
        <v>8</v>
      </c>
    </row>
    <row r="44" spans="1:10" ht="14.25" customHeight="1" outlineLevel="1">
      <c r="A44" s="21"/>
      <c r="B44" s="25"/>
      <c r="C44" s="16" t="s">
        <v>21</v>
      </c>
      <c r="D44" s="16" t="s">
        <v>331</v>
      </c>
      <c r="E44" s="16" t="s">
        <v>330</v>
      </c>
      <c r="F44" s="16" t="s">
        <v>316</v>
      </c>
      <c r="G44" s="16"/>
      <c r="H44" s="16"/>
      <c r="I44" s="16" t="s">
        <v>319</v>
      </c>
      <c r="J44" s="16" t="s">
        <v>11</v>
      </c>
    </row>
    <row r="45" spans="1:10" ht="14.25" customHeight="1" outlineLevel="1">
      <c r="A45" s="21"/>
      <c r="B45" s="25"/>
      <c r="C45" s="16" t="s">
        <v>22</v>
      </c>
      <c r="D45" s="16" t="s">
        <v>330</v>
      </c>
      <c r="E45" s="16" t="s">
        <v>316</v>
      </c>
      <c r="F45" s="16" t="s">
        <v>331</v>
      </c>
      <c r="G45" s="16"/>
      <c r="H45" s="16"/>
      <c r="I45" s="16" t="s">
        <v>319</v>
      </c>
      <c r="J45" s="16" t="s">
        <v>9</v>
      </c>
    </row>
    <row r="46" spans="1:10" ht="14.25" customHeight="1" outlineLevel="1">
      <c r="A46" s="21"/>
      <c r="B46" s="25"/>
      <c r="C46" s="16" t="s">
        <v>23</v>
      </c>
      <c r="D46" s="16" t="s">
        <v>352</v>
      </c>
      <c r="E46" s="16" t="s">
        <v>347</v>
      </c>
      <c r="F46" s="16" t="s">
        <v>321</v>
      </c>
      <c r="G46" s="16" t="s">
        <v>340</v>
      </c>
      <c r="H46" s="16" t="s">
        <v>324</v>
      </c>
      <c r="I46" s="16" t="s">
        <v>325</v>
      </c>
      <c r="J46" s="16" t="s">
        <v>7</v>
      </c>
    </row>
    <row r="47" spans="1:10" ht="15" customHeight="1">
      <c r="A47" s="21"/>
      <c r="B47" s="21"/>
      <c r="C47" s="22"/>
      <c r="D47" s="22"/>
      <c r="E47" s="26"/>
      <c r="F47" s="22"/>
      <c r="G47" s="22"/>
      <c r="H47" s="22"/>
      <c r="I47" s="22"/>
      <c r="J47" s="22"/>
    </row>
    <row r="48" spans="1:10" ht="14.25" customHeight="1">
      <c r="A48" s="16"/>
      <c r="B48" s="16" t="s">
        <v>0</v>
      </c>
      <c r="C48" s="16" t="s">
        <v>26</v>
      </c>
      <c r="D48" s="16" t="s">
        <v>2</v>
      </c>
      <c r="E48" s="16" t="s">
        <v>3</v>
      </c>
      <c r="F48" s="16" t="s">
        <v>4</v>
      </c>
      <c r="G48" s="16" t="s">
        <v>5</v>
      </c>
      <c r="H48" s="16" t="s">
        <v>6</v>
      </c>
      <c r="I48" s="17"/>
      <c r="J48" s="18"/>
    </row>
    <row r="49" spans="1:10" ht="14.25" customHeight="1">
      <c r="A49" s="16" t="s">
        <v>7</v>
      </c>
      <c r="B49" s="16" t="s">
        <v>168</v>
      </c>
      <c r="C49" s="16" t="s">
        <v>167</v>
      </c>
      <c r="D49" s="16" t="s">
        <v>44</v>
      </c>
      <c r="E49" s="16" t="s">
        <v>9</v>
      </c>
      <c r="F49" s="16"/>
      <c r="G49" s="16"/>
      <c r="H49" s="16" t="s">
        <v>7</v>
      </c>
      <c r="I49" s="17"/>
      <c r="J49" s="21"/>
    </row>
    <row r="50" spans="1:10" ht="14.25" customHeight="1">
      <c r="A50" s="16" t="s">
        <v>8</v>
      </c>
      <c r="B50" s="16" t="s">
        <v>192</v>
      </c>
      <c r="C50" s="16" t="s">
        <v>191</v>
      </c>
      <c r="D50" s="16" t="s">
        <v>58</v>
      </c>
      <c r="E50" s="16" t="s">
        <v>7</v>
      </c>
      <c r="F50" s="16"/>
      <c r="G50" s="16"/>
      <c r="H50" s="16" t="s">
        <v>9</v>
      </c>
      <c r="I50" s="17"/>
      <c r="J50" s="21"/>
    </row>
    <row r="51" spans="1:10" ht="14.25" customHeight="1">
      <c r="A51" s="16" t="s">
        <v>9</v>
      </c>
      <c r="B51" s="16" t="s">
        <v>209</v>
      </c>
      <c r="C51" s="16" t="s">
        <v>208</v>
      </c>
      <c r="D51" s="16" t="s">
        <v>66</v>
      </c>
      <c r="E51" s="16" t="s">
        <v>8</v>
      </c>
      <c r="F51" s="16"/>
      <c r="G51" s="16"/>
      <c r="H51" s="16" t="s">
        <v>8</v>
      </c>
      <c r="I51" s="17"/>
      <c r="J51" s="21"/>
    </row>
    <row r="52" spans="1:10" ht="14.25" customHeight="1">
      <c r="A52" s="16" t="s">
        <v>11</v>
      </c>
      <c r="B52" s="16" t="s">
        <v>220</v>
      </c>
      <c r="C52" s="16" t="s">
        <v>219</v>
      </c>
      <c r="D52" s="16" t="s">
        <v>122</v>
      </c>
      <c r="E52" s="16" t="s">
        <v>326</v>
      </c>
      <c r="F52" s="16"/>
      <c r="G52" s="16"/>
      <c r="H52" s="16" t="s">
        <v>11</v>
      </c>
      <c r="I52" s="17"/>
      <c r="J52" s="21"/>
    </row>
    <row r="53" spans="1:10" ht="15" customHeight="1" outlineLevel="1">
      <c r="A53" s="22"/>
      <c r="B53" s="22"/>
      <c r="C53" s="23"/>
      <c r="D53" s="23"/>
      <c r="E53" s="23"/>
      <c r="F53" s="23"/>
      <c r="G53" s="23"/>
      <c r="H53" s="23"/>
      <c r="I53" s="24"/>
      <c r="J53" s="24"/>
    </row>
    <row r="54" spans="1:10" ht="14.25" customHeight="1" outlineLevel="1">
      <c r="A54" s="21"/>
      <c r="B54" s="25"/>
      <c r="C54" s="16"/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</row>
    <row r="55" spans="1:10" ht="14.25" customHeight="1" outlineLevel="1">
      <c r="A55" s="21"/>
      <c r="B55" s="25"/>
      <c r="C55" s="16" t="s">
        <v>10</v>
      </c>
      <c r="D55" s="16" t="s">
        <v>336</v>
      </c>
      <c r="E55" s="16" t="s">
        <v>317</v>
      </c>
      <c r="F55" s="16" t="s">
        <v>328</v>
      </c>
      <c r="G55" s="16"/>
      <c r="H55" s="16"/>
      <c r="I55" s="16" t="s">
        <v>319</v>
      </c>
      <c r="J55" s="16" t="s">
        <v>11</v>
      </c>
    </row>
    <row r="56" spans="1:10" ht="14.25" customHeight="1" outlineLevel="1">
      <c r="A56" s="21"/>
      <c r="B56" s="25"/>
      <c r="C56" s="16" t="s">
        <v>19</v>
      </c>
      <c r="D56" s="16" t="s">
        <v>328</v>
      </c>
      <c r="E56" s="16" t="s">
        <v>317</v>
      </c>
      <c r="F56" s="16" t="s">
        <v>324</v>
      </c>
      <c r="G56" s="16"/>
      <c r="H56" s="16"/>
      <c r="I56" s="16" t="s">
        <v>319</v>
      </c>
      <c r="J56" s="16" t="s">
        <v>9</v>
      </c>
    </row>
    <row r="57" spans="1:10" ht="14.25" customHeight="1" outlineLevel="1">
      <c r="A57" s="21"/>
      <c r="B57" s="25"/>
      <c r="C57" s="16" t="s">
        <v>20</v>
      </c>
      <c r="D57" s="16" t="s">
        <v>317</v>
      </c>
      <c r="E57" s="16" t="s">
        <v>330</v>
      </c>
      <c r="F57" s="16" t="s">
        <v>331</v>
      </c>
      <c r="G57" s="16"/>
      <c r="H57" s="16"/>
      <c r="I57" s="16" t="s">
        <v>319</v>
      </c>
      <c r="J57" s="16" t="s">
        <v>8</v>
      </c>
    </row>
    <row r="58" spans="1:10" ht="14.25" customHeight="1" outlineLevel="1">
      <c r="A58" s="21"/>
      <c r="B58" s="25"/>
      <c r="C58" s="16" t="s">
        <v>21</v>
      </c>
      <c r="D58" s="16" t="s">
        <v>328</v>
      </c>
      <c r="E58" s="16" t="s">
        <v>339</v>
      </c>
      <c r="F58" s="16" t="s">
        <v>321</v>
      </c>
      <c r="G58" s="16" t="s">
        <v>324</v>
      </c>
      <c r="H58" s="16" t="s">
        <v>337</v>
      </c>
      <c r="I58" s="16" t="s">
        <v>21</v>
      </c>
      <c r="J58" s="16" t="s">
        <v>11</v>
      </c>
    </row>
    <row r="59" spans="1:10" ht="14.25" customHeight="1" outlineLevel="1">
      <c r="A59" s="21"/>
      <c r="B59" s="25"/>
      <c r="C59" s="16" t="s">
        <v>22</v>
      </c>
      <c r="D59" s="16" t="s">
        <v>339</v>
      </c>
      <c r="E59" s="16" t="s">
        <v>352</v>
      </c>
      <c r="F59" s="16" t="s">
        <v>318</v>
      </c>
      <c r="G59" s="16" t="s">
        <v>328</v>
      </c>
      <c r="H59" s="16"/>
      <c r="I59" s="16" t="s">
        <v>334</v>
      </c>
      <c r="J59" s="16" t="s">
        <v>9</v>
      </c>
    </row>
    <row r="60" spans="1:10" ht="14.25" customHeight="1" outlineLevel="1">
      <c r="A60" s="21"/>
      <c r="B60" s="25"/>
      <c r="C60" s="16" t="s">
        <v>23</v>
      </c>
      <c r="D60" s="16" t="s">
        <v>331</v>
      </c>
      <c r="E60" s="16" t="s">
        <v>342</v>
      </c>
      <c r="F60" s="16" t="s">
        <v>340</v>
      </c>
      <c r="G60" s="16" t="s">
        <v>324</v>
      </c>
      <c r="H60" s="16"/>
      <c r="I60" s="16" t="s">
        <v>334</v>
      </c>
      <c r="J60" s="16" t="s">
        <v>7</v>
      </c>
    </row>
    <row r="61" spans="1:10" ht="15" customHeight="1">
      <c r="A61" s="21"/>
      <c r="B61" s="21"/>
      <c r="C61" s="22"/>
      <c r="D61" s="22"/>
      <c r="E61" s="26"/>
      <c r="F61" s="22"/>
      <c r="G61" s="22"/>
      <c r="H61" s="22"/>
      <c r="I61" s="22"/>
      <c r="J61" s="22"/>
    </row>
    <row r="62" spans="1:10" ht="14.25" customHeight="1">
      <c r="A62" s="16"/>
      <c r="B62" s="16" t="s">
        <v>0</v>
      </c>
      <c r="C62" s="16" t="s">
        <v>27</v>
      </c>
      <c r="D62" s="16" t="s">
        <v>2</v>
      </c>
      <c r="E62" s="16" t="s">
        <v>3</v>
      </c>
      <c r="F62" s="16" t="s">
        <v>4</v>
      </c>
      <c r="G62" s="16" t="s">
        <v>5</v>
      </c>
      <c r="H62" s="16" t="s">
        <v>6</v>
      </c>
      <c r="I62" s="17"/>
      <c r="J62" s="18"/>
    </row>
    <row r="63" spans="1:10" ht="14.25" customHeight="1">
      <c r="A63" s="16" t="s">
        <v>7</v>
      </c>
      <c r="B63" s="16" t="s">
        <v>174</v>
      </c>
      <c r="C63" s="16" t="s">
        <v>172</v>
      </c>
      <c r="D63" s="16" t="s">
        <v>173</v>
      </c>
      <c r="E63" s="16"/>
      <c r="F63" s="16"/>
      <c r="G63" s="16"/>
      <c r="H63" s="16"/>
      <c r="I63" s="17"/>
      <c r="J63" s="21"/>
    </row>
    <row r="64" spans="1:10" ht="14.25" customHeight="1">
      <c r="A64" s="16" t="s">
        <v>8</v>
      </c>
      <c r="B64" s="16" t="s">
        <v>183</v>
      </c>
      <c r="C64" s="16" t="s">
        <v>181</v>
      </c>
      <c r="D64" s="16" t="s">
        <v>182</v>
      </c>
      <c r="E64" s="16" t="s">
        <v>7</v>
      </c>
      <c r="F64" s="16"/>
      <c r="G64" s="16"/>
      <c r="H64" s="16" t="s">
        <v>8</v>
      </c>
      <c r="I64" s="17"/>
      <c r="J64" s="21"/>
    </row>
    <row r="65" spans="1:10" ht="14.25" customHeight="1">
      <c r="A65" s="16" t="s">
        <v>9</v>
      </c>
      <c r="B65" s="16" t="s">
        <v>195</v>
      </c>
      <c r="C65" s="16" t="s">
        <v>193</v>
      </c>
      <c r="D65" s="16" t="s">
        <v>194</v>
      </c>
      <c r="E65" s="16" t="s">
        <v>8</v>
      </c>
      <c r="F65" s="16"/>
      <c r="G65" s="16"/>
      <c r="H65" s="16" t="s">
        <v>7</v>
      </c>
      <c r="I65" s="17"/>
      <c r="J65" s="21"/>
    </row>
    <row r="66" spans="1:10" ht="14.25" customHeight="1">
      <c r="A66" s="16" t="s">
        <v>11</v>
      </c>
      <c r="B66" s="16" t="s">
        <v>218</v>
      </c>
      <c r="C66" s="16" t="s">
        <v>216</v>
      </c>
      <c r="D66" s="16" t="s">
        <v>217</v>
      </c>
      <c r="E66" s="16" t="s">
        <v>326</v>
      </c>
      <c r="F66" s="16"/>
      <c r="G66" s="16"/>
      <c r="H66" s="16" t="s">
        <v>9</v>
      </c>
      <c r="I66" s="17"/>
      <c r="J66" s="21"/>
    </row>
    <row r="67" spans="1:10" ht="15" customHeight="1" outlineLevel="1">
      <c r="A67" s="22"/>
      <c r="B67" s="22"/>
      <c r="C67" s="23"/>
      <c r="D67" s="23"/>
      <c r="E67" s="23"/>
      <c r="F67" s="23"/>
      <c r="G67" s="23"/>
      <c r="H67" s="23"/>
      <c r="I67" s="24"/>
      <c r="J67" s="24"/>
    </row>
    <row r="68" spans="1:10" ht="14.25" customHeight="1" outlineLevel="1">
      <c r="A68" s="21"/>
      <c r="B68" s="25"/>
      <c r="C68" s="16"/>
      <c r="D68" s="16" t="s">
        <v>12</v>
      </c>
      <c r="E68" s="16" t="s">
        <v>13</v>
      </c>
      <c r="F68" s="16" t="s">
        <v>14</v>
      </c>
      <c r="G68" s="16" t="s">
        <v>15</v>
      </c>
      <c r="H68" s="16" t="s">
        <v>16</v>
      </c>
      <c r="I68" s="16" t="s">
        <v>17</v>
      </c>
      <c r="J68" s="16" t="s">
        <v>18</v>
      </c>
    </row>
    <row r="69" spans="1:10" ht="14.25" customHeight="1" outlineLevel="1">
      <c r="A69" s="21"/>
      <c r="B69" s="25"/>
      <c r="C69" s="16" t="s">
        <v>10</v>
      </c>
      <c r="D69" s="16"/>
      <c r="E69" s="16"/>
      <c r="F69" s="16"/>
      <c r="G69" s="16"/>
      <c r="H69" s="16"/>
      <c r="I69" s="16"/>
      <c r="J69" s="16" t="s">
        <v>11</v>
      </c>
    </row>
    <row r="70" spans="1:10" ht="14.25" customHeight="1" outlineLevel="1">
      <c r="A70" s="21"/>
      <c r="B70" s="25"/>
      <c r="C70" s="16" t="s">
        <v>19</v>
      </c>
      <c r="D70" s="16" t="s">
        <v>328</v>
      </c>
      <c r="E70" s="16" t="s">
        <v>318</v>
      </c>
      <c r="F70" s="16" t="s">
        <v>316</v>
      </c>
      <c r="G70" s="16"/>
      <c r="H70" s="16"/>
      <c r="I70" s="16" t="s">
        <v>319</v>
      </c>
      <c r="J70" s="16" t="s">
        <v>9</v>
      </c>
    </row>
    <row r="71" spans="1:10" ht="14.25" customHeight="1" outlineLevel="1">
      <c r="A71" s="21"/>
      <c r="B71" s="25"/>
      <c r="C71" s="16" t="s">
        <v>20</v>
      </c>
      <c r="D71" s="16"/>
      <c r="E71" s="16"/>
      <c r="F71" s="16"/>
      <c r="G71" s="16"/>
      <c r="H71" s="16"/>
      <c r="I71" s="16"/>
      <c r="J71" s="16" t="s">
        <v>8</v>
      </c>
    </row>
    <row r="72" spans="1:10" ht="14.25" customHeight="1" outlineLevel="1">
      <c r="A72" s="21"/>
      <c r="B72" s="25"/>
      <c r="C72" s="16" t="s">
        <v>21</v>
      </c>
      <c r="D72" s="16" t="s">
        <v>321</v>
      </c>
      <c r="E72" s="16" t="s">
        <v>341</v>
      </c>
      <c r="F72" s="16" t="s">
        <v>328</v>
      </c>
      <c r="G72" s="16" t="s">
        <v>327</v>
      </c>
      <c r="H72" s="16" t="s">
        <v>320</v>
      </c>
      <c r="I72" s="16" t="s">
        <v>21</v>
      </c>
      <c r="J72" s="16" t="s">
        <v>11</v>
      </c>
    </row>
    <row r="73" spans="1:10" ht="14.25" customHeight="1" outlineLevel="1">
      <c r="A73" s="21"/>
      <c r="B73" s="25"/>
      <c r="C73" s="16" t="s">
        <v>22</v>
      </c>
      <c r="D73" s="16"/>
      <c r="E73" s="16"/>
      <c r="F73" s="16"/>
      <c r="G73" s="16"/>
      <c r="H73" s="16"/>
      <c r="I73" s="16"/>
      <c r="J73" s="16" t="s">
        <v>9</v>
      </c>
    </row>
    <row r="74" spans="1:10" ht="14.25" customHeight="1" outlineLevel="1">
      <c r="A74" s="21"/>
      <c r="B74" s="25"/>
      <c r="C74" s="16" t="s">
        <v>23</v>
      </c>
      <c r="D74" s="16" t="s">
        <v>316</v>
      </c>
      <c r="E74" s="16" t="s">
        <v>324</v>
      </c>
      <c r="F74" s="16" t="s">
        <v>317</v>
      </c>
      <c r="G74" s="16"/>
      <c r="H74" s="16"/>
      <c r="I74" s="16" t="s">
        <v>319</v>
      </c>
      <c r="J74" s="16" t="s">
        <v>7</v>
      </c>
    </row>
    <row r="75" spans="1:10">
      <c r="J75" s="22"/>
    </row>
    <row r="76" spans="1:10" ht="14.25" customHeight="1">
      <c r="A76" s="16"/>
      <c r="B76" s="16" t="s">
        <v>0</v>
      </c>
      <c r="C76" s="16" t="s">
        <v>28</v>
      </c>
      <c r="D76" s="16" t="s">
        <v>2</v>
      </c>
      <c r="E76" s="16" t="s">
        <v>3</v>
      </c>
      <c r="F76" s="16" t="s">
        <v>4</v>
      </c>
      <c r="G76" s="16" t="s">
        <v>5</v>
      </c>
      <c r="H76" s="16" t="s">
        <v>6</v>
      </c>
      <c r="I76" s="17"/>
      <c r="J76" s="18"/>
    </row>
    <row r="77" spans="1:10" ht="14.25" customHeight="1">
      <c r="A77" s="16" t="s">
        <v>7</v>
      </c>
      <c r="B77" s="16" t="s">
        <v>171</v>
      </c>
      <c r="C77" s="16" t="s">
        <v>169</v>
      </c>
      <c r="D77" s="16" t="s">
        <v>170</v>
      </c>
      <c r="E77" s="16" t="s">
        <v>9</v>
      </c>
      <c r="F77" s="16"/>
      <c r="G77" s="16"/>
      <c r="H77" s="16" t="s">
        <v>7</v>
      </c>
      <c r="I77" s="17"/>
      <c r="J77" s="21"/>
    </row>
    <row r="78" spans="1:10" ht="14.25" customHeight="1">
      <c r="A78" s="16" t="s">
        <v>8</v>
      </c>
      <c r="B78" s="16" t="s">
        <v>200</v>
      </c>
      <c r="C78" s="16" t="s">
        <v>186</v>
      </c>
      <c r="D78" s="16" t="s">
        <v>58</v>
      </c>
      <c r="E78" s="16" t="s">
        <v>7</v>
      </c>
      <c r="F78" s="16"/>
      <c r="G78" s="16"/>
      <c r="H78" s="16" t="s">
        <v>11</v>
      </c>
      <c r="I78" s="17"/>
      <c r="J78" s="21"/>
    </row>
    <row r="79" spans="1:10" ht="14.25" customHeight="1">
      <c r="A79" s="16" t="s">
        <v>9</v>
      </c>
      <c r="B79" s="16" t="s">
        <v>202</v>
      </c>
      <c r="C79" s="16" t="s">
        <v>201</v>
      </c>
      <c r="D79" s="16" t="s">
        <v>90</v>
      </c>
      <c r="E79" s="16" t="s">
        <v>7</v>
      </c>
      <c r="F79" s="16"/>
      <c r="G79" s="16"/>
      <c r="H79" s="16" t="s">
        <v>9</v>
      </c>
      <c r="I79" s="17"/>
      <c r="J79" s="21"/>
    </row>
    <row r="80" spans="1:10" ht="14.25" customHeight="1">
      <c r="A80" s="16" t="s">
        <v>11</v>
      </c>
      <c r="B80" s="16" t="s">
        <v>215</v>
      </c>
      <c r="C80" s="16" t="s">
        <v>213</v>
      </c>
      <c r="D80" s="16" t="s">
        <v>214</v>
      </c>
      <c r="E80" s="16" t="s">
        <v>7</v>
      </c>
      <c r="F80" s="16"/>
      <c r="G80" s="16"/>
      <c r="H80" s="16" t="s">
        <v>8</v>
      </c>
      <c r="I80" s="17"/>
      <c r="J80" s="21"/>
    </row>
    <row r="81" spans="1:10" ht="15" customHeight="1" outlineLevel="1">
      <c r="A81" s="22"/>
      <c r="B81" s="22"/>
      <c r="C81" s="23"/>
      <c r="D81" s="23"/>
      <c r="E81" s="23"/>
      <c r="F81" s="23"/>
      <c r="G81" s="23"/>
      <c r="H81" s="23"/>
      <c r="I81" s="24"/>
      <c r="J81" s="24"/>
    </row>
    <row r="82" spans="1:10" ht="14.25" customHeight="1" outlineLevel="1">
      <c r="A82" s="21"/>
      <c r="B82" s="25"/>
      <c r="C82" s="16"/>
      <c r="D82" s="16" t="s">
        <v>12</v>
      </c>
      <c r="E82" s="16" t="s">
        <v>13</v>
      </c>
      <c r="F82" s="16" t="s">
        <v>14</v>
      </c>
      <c r="G82" s="16" t="s">
        <v>15</v>
      </c>
      <c r="H82" s="16" t="s">
        <v>16</v>
      </c>
      <c r="I82" s="16" t="s">
        <v>17</v>
      </c>
      <c r="J82" s="16" t="s">
        <v>18</v>
      </c>
    </row>
    <row r="83" spans="1:10" ht="14.25" customHeight="1" outlineLevel="1">
      <c r="A83" s="21"/>
      <c r="B83" s="25"/>
      <c r="C83" s="16" t="s">
        <v>10</v>
      </c>
      <c r="D83" s="16" t="s">
        <v>317</v>
      </c>
      <c r="E83" s="16" t="s">
        <v>352</v>
      </c>
      <c r="F83" s="16" t="s">
        <v>330</v>
      </c>
      <c r="G83" s="16"/>
      <c r="H83" s="16"/>
      <c r="I83" s="16" t="s">
        <v>319</v>
      </c>
      <c r="J83" s="16" t="s">
        <v>11</v>
      </c>
    </row>
    <row r="84" spans="1:10" ht="14.25" customHeight="1" outlineLevel="1">
      <c r="A84" s="21"/>
      <c r="B84" s="25"/>
      <c r="C84" s="16" t="s">
        <v>19</v>
      </c>
      <c r="D84" s="16" t="s">
        <v>324</v>
      </c>
      <c r="E84" s="16" t="s">
        <v>320</v>
      </c>
      <c r="F84" s="16" t="s">
        <v>317</v>
      </c>
      <c r="G84" s="16" t="s">
        <v>324</v>
      </c>
      <c r="H84" s="16"/>
      <c r="I84" s="16" t="s">
        <v>334</v>
      </c>
      <c r="J84" s="16" t="s">
        <v>9</v>
      </c>
    </row>
    <row r="85" spans="1:10" ht="14.25" customHeight="1" outlineLevel="1">
      <c r="A85" s="21"/>
      <c r="B85" s="25"/>
      <c r="C85" s="16" t="s">
        <v>20</v>
      </c>
      <c r="D85" s="16" t="s">
        <v>316</v>
      </c>
      <c r="E85" s="16" t="s">
        <v>320</v>
      </c>
      <c r="F85" s="16" t="s">
        <v>331</v>
      </c>
      <c r="G85" s="16" t="s">
        <v>331</v>
      </c>
      <c r="H85" s="16"/>
      <c r="I85" s="16" t="s">
        <v>334</v>
      </c>
      <c r="J85" s="16" t="s">
        <v>8</v>
      </c>
    </row>
    <row r="86" spans="1:10" ht="14.25" customHeight="1" outlineLevel="1">
      <c r="A86" s="21"/>
      <c r="B86" s="25"/>
      <c r="C86" s="16" t="s">
        <v>21</v>
      </c>
      <c r="D86" s="16" t="s">
        <v>321</v>
      </c>
      <c r="E86" s="16" t="s">
        <v>320</v>
      </c>
      <c r="F86" s="16" t="s">
        <v>320</v>
      </c>
      <c r="G86" s="16"/>
      <c r="H86" s="16"/>
      <c r="I86" s="16" t="s">
        <v>322</v>
      </c>
      <c r="J86" s="16" t="s">
        <v>11</v>
      </c>
    </row>
    <row r="87" spans="1:10" ht="14.25" customHeight="1" outlineLevel="1">
      <c r="A87" s="21"/>
      <c r="B87" s="25"/>
      <c r="C87" s="16" t="s">
        <v>22</v>
      </c>
      <c r="D87" s="16" t="s">
        <v>327</v>
      </c>
      <c r="E87" s="16" t="s">
        <v>339</v>
      </c>
      <c r="F87" s="16" t="s">
        <v>330</v>
      </c>
      <c r="G87" s="16" t="s">
        <v>331</v>
      </c>
      <c r="H87" s="16"/>
      <c r="I87" s="16" t="s">
        <v>334</v>
      </c>
      <c r="J87" s="16" t="s">
        <v>9</v>
      </c>
    </row>
    <row r="88" spans="1:10" ht="14.25" customHeight="1" outlineLevel="1">
      <c r="A88" s="21"/>
      <c r="B88" s="25"/>
      <c r="C88" s="16" t="s">
        <v>23</v>
      </c>
      <c r="D88" s="16" t="s">
        <v>344</v>
      </c>
      <c r="E88" s="16" t="s">
        <v>340</v>
      </c>
      <c r="F88" s="16" t="s">
        <v>345</v>
      </c>
      <c r="G88" s="16"/>
      <c r="H88" s="16"/>
      <c r="I88" s="16" t="s">
        <v>322</v>
      </c>
      <c r="J88" s="16" t="s">
        <v>7</v>
      </c>
    </row>
    <row r="89" spans="1:10" ht="15" customHeight="1">
      <c r="A89" s="21"/>
      <c r="B89" s="21"/>
      <c r="C89" s="22"/>
      <c r="D89" s="22"/>
      <c r="E89" s="26"/>
      <c r="F89" s="22"/>
      <c r="G89" s="22"/>
      <c r="H89" s="22"/>
      <c r="I89" s="22"/>
      <c r="J89" s="22"/>
    </row>
    <row r="90" spans="1:10" ht="14.25" customHeight="1">
      <c r="A90" s="16"/>
      <c r="B90" s="16" t="s">
        <v>0</v>
      </c>
      <c r="C90" s="16" t="s">
        <v>29</v>
      </c>
      <c r="D90" s="16" t="s">
        <v>2</v>
      </c>
      <c r="E90" s="16" t="s">
        <v>3</v>
      </c>
      <c r="F90" s="16" t="s">
        <v>4</v>
      </c>
      <c r="G90" s="16" t="s">
        <v>5</v>
      </c>
      <c r="H90" s="16" t="s">
        <v>6</v>
      </c>
      <c r="I90" s="17"/>
      <c r="J90" s="18"/>
    </row>
    <row r="91" spans="1:10" ht="14.25" customHeight="1">
      <c r="A91" s="16" t="s">
        <v>7</v>
      </c>
      <c r="B91" s="16" t="s">
        <v>177</v>
      </c>
      <c r="C91" s="16" t="s">
        <v>175</v>
      </c>
      <c r="D91" s="16" t="s">
        <v>176</v>
      </c>
      <c r="E91" s="16" t="s">
        <v>9</v>
      </c>
      <c r="F91" s="16"/>
      <c r="G91" s="16"/>
      <c r="H91" s="16" t="s">
        <v>7</v>
      </c>
      <c r="I91" s="17"/>
      <c r="J91" s="21"/>
    </row>
    <row r="92" spans="1:10" ht="14.25" customHeight="1">
      <c r="A92" s="16" t="s">
        <v>8</v>
      </c>
      <c r="B92" s="16" t="s">
        <v>188</v>
      </c>
      <c r="C92" s="16" t="s">
        <v>187</v>
      </c>
      <c r="D92" s="16" t="s">
        <v>87</v>
      </c>
      <c r="E92" s="16" t="s">
        <v>8</v>
      </c>
      <c r="F92" s="16"/>
      <c r="G92" s="16"/>
      <c r="H92" s="16" t="s">
        <v>8</v>
      </c>
      <c r="I92" s="17"/>
      <c r="J92" s="21"/>
    </row>
    <row r="93" spans="1:10" ht="14.25" customHeight="1">
      <c r="A93" s="16" t="s">
        <v>9</v>
      </c>
      <c r="B93" s="16" t="s">
        <v>199</v>
      </c>
      <c r="C93" s="16" t="s">
        <v>197</v>
      </c>
      <c r="D93" s="16" t="s">
        <v>198</v>
      </c>
      <c r="E93" s="16" t="s">
        <v>7</v>
      </c>
      <c r="F93" s="16"/>
      <c r="G93" s="16"/>
      <c r="H93" s="16" t="s">
        <v>9</v>
      </c>
      <c r="I93" s="17"/>
      <c r="J93" s="21"/>
    </row>
    <row r="94" spans="1:10" ht="14.25" customHeight="1">
      <c r="A94" s="16" t="s">
        <v>11</v>
      </c>
      <c r="B94" s="16" t="s">
        <v>224</v>
      </c>
      <c r="C94" s="16" t="s">
        <v>223</v>
      </c>
      <c r="D94" s="16" t="s">
        <v>66</v>
      </c>
      <c r="E94" s="16" t="s">
        <v>326</v>
      </c>
      <c r="F94" s="16"/>
      <c r="G94" s="16"/>
      <c r="H94" s="16" t="s">
        <v>11</v>
      </c>
      <c r="I94" s="17"/>
      <c r="J94" s="21"/>
    </row>
    <row r="95" spans="1:10" ht="15" customHeight="1" outlineLevel="1">
      <c r="A95" s="22"/>
      <c r="B95" s="22"/>
      <c r="C95" s="23"/>
      <c r="D95" s="23"/>
      <c r="E95" s="23"/>
      <c r="F95" s="23"/>
      <c r="G95" s="23"/>
      <c r="H95" s="23"/>
      <c r="I95" s="24"/>
      <c r="J95" s="24"/>
    </row>
    <row r="96" spans="1:10" ht="14.25" customHeight="1" outlineLevel="1">
      <c r="A96" s="21"/>
      <c r="B96" s="25"/>
      <c r="C96" s="16"/>
      <c r="D96" s="16" t="s">
        <v>12</v>
      </c>
      <c r="E96" s="16" t="s">
        <v>13</v>
      </c>
      <c r="F96" s="16" t="s">
        <v>14</v>
      </c>
      <c r="G96" s="16" t="s">
        <v>15</v>
      </c>
      <c r="H96" s="16" t="s">
        <v>16</v>
      </c>
      <c r="I96" s="16" t="s">
        <v>17</v>
      </c>
      <c r="J96" s="16" t="s">
        <v>18</v>
      </c>
    </row>
    <row r="97" spans="1:10" ht="14.25" customHeight="1" outlineLevel="1">
      <c r="A97" s="21"/>
      <c r="B97" s="25"/>
      <c r="C97" s="16" t="s">
        <v>10</v>
      </c>
      <c r="D97" s="16" t="s">
        <v>331</v>
      </c>
      <c r="E97" s="16" t="s">
        <v>336</v>
      </c>
      <c r="F97" s="16" t="s">
        <v>344</v>
      </c>
      <c r="G97" s="16" t="s">
        <v>330</v>
      </c>
      <c r="H97" s="16"/>
      <c r="I97" s="16" t="s">
        <v>334</v>
      </c>
      <c r="J97" s="16" t="s">
        <v>11</v>
      </c>
    </row>
    <row r="98" spans="1:10" ht="14.25" customHeight="1" outlineLevel="1">
      <c r="A98" s="21"/>
      <c r="B98" s="25"/>
      <c r="C98" s="16" t="s">
        <v>19</v>
      </c>
      <c r="D98" s="16" t="s">
        <v>316</v>
      </c>
      <c r="E98" s="16" t="s">
        <v>317</v>
      </c>
      <c r="F98" s="16" t="s">
        <v>324</v>
      </c>
      <c r="G98" s="16"/>
      <c r="H98" s="16"/>
      <c r="I98" s="16" t="s">
        <v>319</v>
      </c>
      <c r="J98" s="16" t="s">
        <v>9</v>
      </c>
    </row>
    <row r="99" spans="1:10" ht="14.25" customHeight="1" outlineLevel="1">
      <c r="A99" s="21"/>
      <c r="B99" s="25"/>
      <c r="C99" s="16" t="s">
        <v>20</v>
      </c>
      <c r="D99" s="16" t="s">
        <v>331</v>
      </c>
      <c r="E99" s="16" t="s">
        <v>328</v>
      </c>
      <c r="F99" s="16" t="s">
        <v>328</v>
      </c>
      <c r="G99" s="16"/>
      <c r="H99" s="16"/>
      <c r="I99" s="16" t="s">
        <v>319</v>
      </c>
      <c r="J99" s="16" t="s">
        <v>8</v>
      </c>
    </row>
    <row r="100" spans="1:10" ht="14.25" customHeight="1" outlineLevel="1">
      <c r="A100" s="21"/>
      <c r="B100" s="25"/>
      <c r="C100" s="16" t="s">
        <v>21</v>
      </c>
      <c r="D100" s="16" t="s">
        <v>317</v>
      </c>
      <c r="E100" s="16" t="s">
        <v>345</v>
      </c>
      <c r="F100" s="16" t="s">
        <v>330</v>
      </c>
      <c r="G100" s="16" t="s">
        <v>324</v>
      </c>
      <c r="H100" s="16"/>
      <c r="I100" s="16" t="s">
        <v>334</v>
      </c>
      <c r="J100" s="16" t="s">
        <v>11</v>
      </c>
    </row>
    <row r="101" spans="1:10" ht="14.25" customHeight="1" outlineLevel="1">
      <c r="A101" s="21"/>
      <c r="B101" s="25"/>
      <c r="C101" s="16" t="s">
        <v>22</v>
      </c>
      <c r="D101" s="16" t="s">
        <v>324</v>
      </c>
      <c r="E101" s="16" t="s">
        <v>345</v>
      </c>
      <c r="F101" s="16" t="s">
        <v>317</v>
      </c>
      <c r="G101" s="16" t="s">
        <v>328</v>
      </c>
      <c r="H101" s="16"/>
      <c r="I101" s="16" t="s">
        <v>334</v>
      </c>
      <c r="J101" s="16" t="s">
        <v>9</v>
      </c>
    </row>
    <row r="102" spans="1:10" ht="14.25" customHeight="1" outlineLevel="1">
      <c r="A102" s="21"/>
      <c r="B102" s="25"/>
      <c r="C102" s="16" t="s">
        <v>23</v>
      </c>
      <c r="D102" s="16" t="s">
        <v>329</v>
      </c>
      <c r="E102" s="16" t="s">
        <v>316</v>
      </c>
      <c r="F102" s="16" t="s">
        <v>340</v>
      </c>
      <c r="G102" s="16" t="s">
        <v>345</v>
      </c>
      <c r="H102" s="16" t="s">
        <v>324</v>
      </c>
      <c r="I102" s="16" t="s">
        <v>325</v>
      </c>
      <c r="J102" s="16" t="s">
        <v>7</v>
      </c>
    </row>
  </sheetData>
  <mergeCells count="3">
    <mergeCell ref="B2:C2"/>
    <mergeCell ref="B3:C3"/>
    <mergeCell ref="B4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1FF9-A181-46FB-93C8-26FEBB44E8F2}">
  <dimension ref="A1:K208"/>
  <sheetViews>
    <sheetView tabSelected="1" workbookViewId="0">
      <selection activeCell="D114" sqref="D114"/>
    </sheetView>
  </sheetViews>
  <sheetFormatPr defaultRowHeight="14.4" outlineLevelRow="1"/>
  <cols>
    <col min="1" max="1" width="4.109375" customWidth="1"/>
    <col min="2" max="2" width="5.33203125" customWidth="1"/>
    <col min="3" max="3" width="21.44140625" customWidth="1"/>
    <col min="4" max="4" width="14.33203125" customWidth="1"/>
    <col min="5" max="5" width="7.109375" customWidth="1"/>
    <col min="6" max="6" width="7" customWidth="1"/>
    <col min="7" max="7" width="7.6640625" customWidth="1"/>
    <col min="8" max="8" width="7" customWidth="1"/>
    <col min="10" max="10" width="8.5546875" customWidth="1"/>
    <col min="257" max="257" width="4.109375" customWidth="1"/>
    <col min="258" max="258" width="5.33203125" customWidth="1"/>
    <col min="259" max="259" width="21.44140625" customWidth="1"/>
    <col min="260" max="260" width="14.33203125" customWidth="1"/>
    <col min="261" max="261" width="7.109375" customWidth="1"/>
    <col min="262" max="262" width="7" customWidth="1"/>
    <col min="263" max="263" width="7.6640625" customWidth="1"/>
    <col min="264" max="264" width="7" customWidth="1"/>
    <col min="266" max="266" width="8.5546875" customWidth="1"/>
    <col min="513" max="513" width="4.109375" customWidth="1"/>
    <col min="514" max="514" width="5.33203125" customWidth="1"/>
    <col min="515" max="515" width="21.44140625" customWidth="1"/>
    <col min="516" max="516" width="14.33203125" customWidth="1"/>
    <col min="517" max="517" width="7.109375" customWidth="1"/>
    <col min="518" max="518" width="7" customWidth="1"/>
    <col min="519" max="519" width="7.6640625" customWidth="1"/>
    <col min="520" max="520" width="7" customWidth="1"/>
    <col min="522" max="522" width="8.5546875" customWidth="1"/>
    <col min="769" max="769" width="4.109375" customWidth="1"/>
    <col min="770" max="770" width="5.33203125" customWidth="1"/>
    <col min="771" max="771" width="21.44140625" customWidth="1"/>
    <col min="772" max="772" width="14.33203125" customWidth="1"/>
    <col min="773" max="773" width="7.109375" customWidth="1"/>
    <col min="774" max="774" width="7" customWidth="1"/>
    <col min="775" max="775" width="7.6640625" customWidth="1"/>
    <col min="776" max="776" width="7" customWidth="1"/>
    <col min="778" max="778" width="8.5546875" customWidth="1"/>
    <col min="1025" max="1025" width="4.109375" customWidth="1"/>
    <col min="1026" max="1026" width="5.33203125" customWidth="1"/>
    <col min="1027" max="1027" width="21.44140625" customWidth="1"/>
    <col min="1028" max="1028" width="14.33203125" customWidth="1"/>
    <col min="1029" max="1029" width="7.109375" customWidth="1"/>
    <col min="1030" max="1030" width="7" customWidth="1"/>
    <col min="1031" max="1031" width="7.6640625" customWidth="1"/>
    <col min="1032" max="1032" width="7" customWidth="1"/>
    <col min="1034" max="1034" width="8.5546875" customWidth="1"/>
    <col min="1281" max="1281" width="4.109375" customWidth="1"/>
    <col min="1282" max="1282" width="5.33203125" customWidth="1"/>
    <col min="1283" max="1283" width="21.44140625" customWidth="1"/>
    <col min="1284" max="1284" width="14.33203125" customWidth="1"/>
    <col min="1285" max="1285" width="7.109375" customWidth="1"/>
    <col min="1286" max="1286" width="7" customWidth="1"/>
    <col min="1287" max="1287" width="7.6640625" customWidth="1"/>
    <col min="1288" max="1288" width="7" customWidth="1"/>
    <col min="1290" max="1290" width="8.5546875" customWidth="1"/>
    <col min="1537" max="1537" width="4.109375" customWidth="1"/>
    <col min="1538" max="1538" width="5.33203125" customWidth="1"/>
    <col min="1539" max="1539" width="21.44140625" customWidth="1"/>
    <col min="1540" max="1540" width="14.33203125" customWidth="1"/>
    <col min="1541" max="1541" width="7.109375" customWidth="1"/>
    <col min="1542" max="1542" width="7" customWidth="1"/>
    <col min="1543" max="1543" width="7.6640625" customWidth="1"/>
    <col min="1544" max="1544" width="7" customWidth="1"/>
    <col min="1546" max="1546" width="8.5546875" customWidth="1"/>
    <col min="1793" max="1793" width="4.109375" customWidth="1"/>
    <col min="1794" max="1794" width="5.33203125" customWidth="1"/>
    <col min="1795" max="1795" width="21.44140625" customWidth="1"/>
    <col min="1796" max="1796" width="14.33203125" customWidth="1"/>
    <col min="1797" max="1797" width="7.109375" customWidth="1"/>
    <col min="1798" max="1798" width="7" customWidth="1"/>
    <col min="1799" max="1799" width="7.6640625" customWidth="1"/>
    <col min="1800" max="1800" width="7" customWidth="1"/>
    <col min="1802" max="1802" width="8.5546875" customWidth="1"/>
    <col min="2049" max="2049" width="4.109375" customWidth="1"/>
    <col min="2050" max="2050" width="5.33203125" customWidth="1"/>
    <col min="2051" max="2051" width="21.44140625" customWidth="1"/>
    <col min="2052" max="2052" width="14.33203125" customWidth="1"/>
    <col min="2053" max="2053" width="7.109375" customWidth="1"/>
    <col min="2054" max="2054" width="7" customWidth="1"/>
    <col min="2055" max="2055" width="7.6640625" customWidth="1"/>
    <col min="2056" max="2056" width="7" customWidth="1"/>
    <col min="2058" max="2058" width="8.5546875" customWidth="1"/>
    <col min="2305" max="2305" width="4.109375" customWidth="1"/>
    <col min="2306" max="2306" width="5.33203125" customWidth="1"/>
    <col min="2307" max="2307" width="21.44140625" customWidth="1"/>
    <col min="2308" max="2308" width="14.33203125" customWidth="1"/>
    <col min="2309" max="2309" width="7.109375" customWidth="1"/>
    <col min="2310" max="2310" width="7" customWidth="1"/>
    <col min="2311" max="2311" width="7.6640625" customWidth="1"/>
    <col min="2312" max="2312" width="7" customWidth="1"/>
    <col min="2314" max="2314" width="8.5546875" customWidth="1"/>
    <col min="2561" max="2561" width="4.109375" customWidth="1"/>
    <col min="2562" max="2562" width="5.33203125" customWidth="1"/>
    <col min="2563" max="2563" width="21.44140625" customWidth="1"/>
    <col min="2564" max="2564" width="14.33203125" customWidth="1"/>
    <col min="2565" max="2565" width="7.109375" customWidth="1"/>
    <col min="2566" max="2566" width="7" customWidth="1"/>
    <col min="2567" max="2567" width="7.6640625" customWidth="1"/>
    <col min="2568" max="2568" width="7" customWidth="1"/>
    <col min="2570" max="2570" width="8.5546875" customWidth="1"/>
    <col min="2817" max="2817" width="4.109375" customWidth="1"/>
    <col min="2818" max="2818" width="5.33203125" customWidth="1"/>
    <col min="2819" max="2819" width="21.44140625" customWidth="1"/>
    <col min="2820" max="2820" width="14.33203125" customWidth="1"/>
    <col min="2821" max="2821" width="7.109375" customWidth="1"/>
    <col min="2822" max="2822" width="7" customWidth="1"/>
    <col min="2823" max="2823" width="7.6640625" customWidth="1"/>
    <col min="2824" max="2824" width="7" customWidth="1"/>
    <col min="2826" max="2826" width="8.5546875" customWidth="1"/>
    <col min="3073" max="3073" width="4.109375" customWidth="1"/>
    <col min="3074" max="3074" width="5.33203125" customWidth="1"/>
    <col min="3075" max="3075" width="21.44140625" customWidth="1"/>
    <col min="3076" max="3076" width="14.33203125" customWidth="1"/>
    <col min="3077" max="3077" width="7.109375" customWidth="1"/>
    <col min="3078" max="3078" width="7" customWidth="1"/>
    <col min="3079" max="3079" width="7.6640625" customWidth="1"/>
    <col min="3080" max="3080" width="7" customWidth="1"/>
    <col min="3082" max="3082" width="8.5546875" customWidth="1"/>
    <col min="3329" max="3329" width="4.109375" customWidth="1"/>
    <col min="3330" max="3330" width="5.33203125" customWidth="1"/>
    <col min="3331" max="3331" width="21.44140625" customWidth="1"/>
    <col min="3332" max="3332" width="14.33203125" customWidth="1"/>
    <col min="3333" max="3333" width="7.109375" customWidth="1"/>
    <col min="3334" max="3334" width="7" customWidth="1"/>
    <col min="3335" max="3335" width="7.6640625" customWidth="1"/>
    <col min="3336" max="3336" width="7" customWidth="1"/>
    <col min="3338" max="3338" width="8.5546875" customWidth="1"/>
    <col min="3585" max="3585" width="4.109375" customWidth="1"/>
    <col min="3586" max="3586" width="5.33203125" customWidth="1"/>
    <col min="3587" max="3587" width="21.44140625" customWidth="1"/>
    <col min="3588" max="3588" width="14.33203125" customWidth="1"/>
    <col min="3589" max="3589" width="7.109375" customWidth="1"/>
    <col min="3590" max="3590" width="7" customWidth="1"/>
    <col min="3591" max="3591" width="7.6640625" customWidth="1"/>
    <col min="3592" max="3592" width="7" customWidth="1"/>
    <col min="3594" max="3594" width="8.5546875" customWidth="1"/>
    <col min="3841" max="3841" width="4.109375" customWidth="1"/>
    <col min="3842" max="3842" width="5.33203125" customWidth="1"/>
    <col min="3843" max="3843" width="21.44140625" customWidth="1"/>
    <col min="3844" max="3844" width="14.33203125" customWidth="1"/>
    <col min="3845" max="3845" width="7.109375" customWidth="1"/>
    <col min="3846" max="3846" width="7" customWidth="1"/>
    <col min="3847" max="3847" width="7.6640625" customWidth="1"/>
    <col min="3848" max="3848" width="7" customWidth="1"/>
    <col min="3850" max="3850" width="8.5546875" customWidth="1"/>
    <col min="4097" max="4097" width="4.109375" customWidth="1"/>
    <col min="4098" max="4098" width="5.33203125" customWidth="1"/>
    <col min="4099" max="4099" width="21.44140625" customWidth="1"/>
    <col min="4100" max="4100" width="14.33203125" customWidth="1"/>
    <col min="4101" max="4101" width="7.109375" customWidth="1"/>
    <col min="4102" max="4102" width="7" customWidth="1"/>
    <col min="4103" max="4103" width="7.6640625" customWidth="1"/>
    <col min="4104" max="4104" width="7" customWidth="1"/>
    <col min="4106" max="4106" width="8.5546875" customWidth="1"/>
    <col min="4353" max="4353" width="4.109375" customWidth="1"/>
    <col min="4354" max="4354" width="5.33203125" customWidth="1"/>
    <col min="4355" max="4355" width="21.44140625" customWidth="1"/>
    <col min="4356" max="4356" width="14.33203125" customWidth="1"/>
    <col min="4357" max="4357" width="7.109375" customWidth="1"/>
    <col min="4358" max="4358" width="7" customWidth="1"/>
    <col min="4359" max="4359" width="7.6640625" customWidth="1"/>
    <col min="4360" max="4360" width="7" customWidth="1"/>
    <col min="4362" max="4362" width="8.5546875" customWidth="1"/>
    <col min="4609" max="4609" width="4.109375" customWidth="1"/>
    <col min="4610" max="4610" width="5.33203125" customWidth="1"/>
    <col min="4611" max="4611" width="21.44140625" customWidth="1"/>
    <col min="4612" max="4612" width="14.33203125" customWidth="1"/>
    <col min="4613" max="4613" width="7.109375" customWidth="1"/>
    <col min="4614" max="4614" width="7" customWidth="1"/>
    <col min="4615" max="4615" width="7.6640625" customWidth="1"/>
    <col min="4616" max="4616" width="7" customWidth="1"/>
    <col min="4618" max="4618" width="8.5546875" customWidth="1"/>
    <col min="4865" max="4865" width="4.109375" customWidth="1"/>
    <col min="4866" max="4866" width="5.33203125" customWidth="1"/>
    <col min="4867" max="4867" width="21.44140625" customWidth="1"/>
    <col min="4868" max="4868" width="14.33203125" customWidth="1"/>
    <col min="4869" max="4869" width="7.109375" customWidth="1"/>
    <col min="4870" max="4870" width="7" customWidth="1"/>
    <col min="4871" max="4871" width="7.6640625" customWidth="1"/>
    <col min="4872" max="4872" width="7" customWidth="1"/>
    <col min="4874" max="4874" width="8.5546875" customWidth="1"/>
    <col min="5121" max="5121" width="4.109375" customWidth="1"/>
    <col min="5122" max="5122" width="5.33203125" customWidth="1"/>
    <col min="5123" max="5123" width="21.44140625" customWidth="1"/>
    <col min="5124" max="5124" width="14.33203125" customWidth="1"/>
    <col min="5125" max="5125" width="7.109375" customWidth="1"/>
    <col min="5126" max="5126" width="7" customWidth="1"/>
    <col min="5127" max="5127" width="7.6640625" customWidth="1"/>
    <col min="5128" max="5128" width="7" customWidth="1"/>
    <col min="5130" max="5130" width="8.5546875" customWidth="1"/>
    <col min="5377" max="5377" width="4.109375" customWidth="1"/>
    <col min="5378" max="5378" width="5.33203125" customWidth="1"/>
    <col min="5379" max="5379" width="21.44140625" customWidth="1"/>
    <col min="5380" max="5380" width="14.33203125" customWidth="1"/>
    <col min="5381" max="5381" width="7.109375" customWidth="1"/>
    <col min="5382" max="5382" width="7" customWidth="1"/>
    <col min="5383" max="5383" width="7.6640625" customWidth="1"/>
    <col min="5384" max="5384" width="7" customWidth="1"/>
    <col min="5386" max="5386" width="8.5546875" customWidth="1"/>
    <col min="5633" max="5633" width="4.109375" customWidth="1"/>
    <col min="5634" max="5634" width="5.33203125" customWidth="1"/>
    <col min="5635" max="5635" width="21.44140625" customWidth="1"/>
    <col min="5636" max="5636" width="14.33203125" customWidth="1"/>
    <col min="5637" max="5637" width="7.109375" customWidth="1"/>
    <col min="5638" max="5638" width="7" customWidth="1"/>
    <col min="5639" max="5639" width="7.6640625" customWidth="1"/>
    <col min="5640" max="5640" width="7" customWidth="1"/>
    <col min="5642" max="5642" width="8.5546875" customWidth="1"/>
    <col min="5889" max="5889" width="4.109375" customWidth="1"/>
    <col min="5890" max="5890" width="5.33203125" customWidth="1"/>
    <col min="5891" max="5891" width="21.44140625" customWidth="1"/>
    <col min="5892" max="5892" width="14.33203125" customWidth="1"/>
    <col min="5893" max="5893" width="7.109375" customWidth="1"/>
    <col min="5894" max="5894" width="7" customWidth="1"/>
    <col min="5895" max="5895" width="7.6640625" customWidth="1"/>
    <col min="5896" max="5896" width="7" customWidth="1"/>
    <col min="5898" max="5898" width="8.5546875" customWidth="1"/>
    <col min="6145" max="6145" width="4.109375" customWidth="1"/>
    <col min="6146" max="6146" width="5.33203125" customWidth="1"/>
    <col min="6147" max="6147" width="21.44140625" customWidth="1"/>
    <col min="6148" max="6148" width="14.33203125" customWidth="1"/>
    <col min="6149" max="6149" width="7.109375" customWidth="1"/>
    <col min="6150" max="6150" width="7" customWidth="1"/>
    <col min="6151" max="6151" width="7.6640625" customWidth="1"/>
    <col min="6152" max="6152" width="7" customWidth="1"/>
    <col min="6154" max="6154" width="8.5546875" customWidth="1"/>
    <col min="6401" max="6401" width="4.109375" customWidth="1"/>
    <col min="6402" max="6402" width="5.33203125" customWidth="1"/>
    <col min="6403" max="6403" width="21.44140625" customWidth="1"/>
    <col min="6404" max="6404" width="14.33203125" customWidth="1"/>
    <col min="6405" max="6405" width="7.109375" customWidth="1"/>
    <col min="6406" max="6406" width="7" customWidth="1"/>
    <col min="6407" max="6407" width="7.6640625" customWidth="1"/>
    <col min="6408" max="6408" width="7" customWidth="1"/>
    <col min="6410" max="6410" width="8.5546875" customWidth="1"/>
    <col min="6657" max="6657" width="4.109375" customWidth="1"/>
    <col min="6658" max="6658" width="5.33203125" customWidth="1"/>
    <col min="6659" max="6659" width="21.44140625" customWidth="1"/>
    <col min="6660" max="6660" width="14.33203125" customWidth="1"/>
    <col min="6661" max="6661" width="7.109375" customWidth="1"/>
    <col min="6662" max="6662" width="7" customWidth="1"/>
    <col min="6663" max="6663" width="7.6640625" customWidth="1"/>
    <col min="6664" max="6664" width="7" customWidth="1"/>
    <col min="6666" max="6666" width="8.5546875" customWidth="1"/>
    <col min="6913" max="6913" width="4.109375" customWidth="1"/>
    <col min="6914" max="6914" width="5.33203125" customWidth="1"/>
    <col min="6915" max="6915" width="21.44140625" customWidth="1"/>
    <col min="6916" max="6916" width="14.33203125" customWidth="1"/>
    <col min="6917" max="6917" width="7.109375" customWidth="1"/>
    <col min="6918" max="6918" width="7" customWidth="1"/>
    <col min="6919" max="6919" width="7.6640625" customWidth="1"/>
    <col min="6920" max="6920" width="7" customWidth="1"/>
    <col min="6922" max="6922" width="8.5546875" customWidth="1"/>
    <col min="7169" max="7169" width="4.109375" customWidth="1"/>
    <col min="7170" max="7170" width="5.33203125" customWidth="1"/>
    <col min="7171" max="7171" width="21.44140625" customWidth="1"/>
    <col min="7172" max="7172" width="14.33203125" customWidth="1"/>
    <col min="7173" max="7173" width="7.109375" customWidth="1"/>
    <col min="7174" max="7174" width="7" customWidth="1"/>
    <col min="7175" max="7175" width="7.6640625" customWidth="1"/>
    <col min="7176" max="7176" width="7" customWidth="1"/>
    <col min="7178" max="7178" width="8.5546875" customWidth="1"/>
    <col min="7425" max="7425" width="4.109375" customWidth="1"/>
    <col min="7426" max="7426" width="5.33203125" customWidth="1"/>
    <col min="7427" max="7427" width="21.44140625" customWidth="1"/>
    <col min="7428" max="7428" width="14.33203125" customWidth="1"/>
    <col min="7429" max="7429" width="7.109375" customWidth="1"/>
    <col min="7430" max="7430" width="7" customWidth="1"/>
    <col min="7431" max="7431" width="7.6640625" customWidth="1"/>
    <col min="7432" max="7432" width="7" customWidth="1"/>
    <col min="7434" max="7434" width="8.5546875" customWidth="1"/>
    <col min="7681" max="7681" width="4.109375" customWidth="1"/>
    <col min="7682" max="7682" width="5.33203125" customWidth="1"/>
    <col min="7683" max="7683" width="21.44140625" customWidth="1"/>
    <col min="7684" max="7684" width="14.33203125" customWidth="1"/>
    <col min="7685" max="7685" width="7.109375" customWidth="1"/>
    <col min="7686" max="7686" width="7" customWidth="1"/>
    <col min="7687" max="7687" width="7.6640625" customWidth="1"/>
    <col min="7688" max="7688" width="7" customWidth="1"/>
    <col min="7690" max="7690" width="8.5546875" customWidth="1"/>
    <col min="7937" max="7937" width="4.109375" customWidth="1"/>
    <col min="7938" max="7938" width="5.33203125" customWidth="1"/>
    <col min="7939" max="7939" width="21.44140625" customWidth="1"/>
    <col min="7940" max="7940" width="14.33203125" customWidth="1"/>
    <col min="7941" max="7941" width="7.109375" customWidth="1"/>
    <col min="7942" max="7942" width="7" customWidth="1"/>
    <col min="7943" max="7943" width="7.6640625" customWidth="1"/>
    <col min="7944" max="7944" width="7" customWidth="1"/>
    <col min="7946" max="7946" width="8.5546875" customWidth="1"/>
    <col min="8193" max="8193" width="4.109375" customWidth="1"/>
    <col min="8194" max="8194" width="5.33203125" customWidth="1"/>
    <col min="8195" max="8195" width="21.44140625" customWidth="1"/>
    <col min="8196" max="8196" width="14.33203125" customWidth="1"/>
    <col min="8197" max="8197" width="7.109375" customWidth="1"/>
    <col min="8198" max="8198" width="7" customWidth="1"/>
    <col min="8199" max="8199" width="7.6640625" customWidth="1"/>
    <col min="8200" max="8200" width="7" customWidth="1"/>
    <col min="8202" max="8202" width="8.5546875" customWidth="1"/>
    <col min="8449" max="8449" width="4.109375" customWidth="1"/>
    <col min="8450" max="8450" width="5.33203125" customWidth="1"/>
    <col min="8451" max="8451" width="21.44140625" customWidth="1"/>
    <col min="8452" max="8452" width="14.33203125" customWidth="1"/>
    <col min="8453" max="8453" width="7.109375" customWidth="1"/>
    <col min="8454" max="8454" width="7" customWidth="1"/>
    <col min="8455" max="8455" width="7.6640625" customWidth="1"/>
    <col min="8456" max="8456" width="7" customWidth="1"/>
    <col min="8458" max="8458" width="8.5546875" customWidth="1"/>
    <col min="8705" max="8705" width="4.109375" customWidth="1"/>
    <col min="8706" max="8706" width="5.33203125" customWidth="1"/>
    <col min="8707" max="8707" width="21.44140625" customWidth="1"/>
    <col min="8708" max="8708" width="14.33203125" customWidth="1"/>
    <col min="8709" max="8709" width="7.109375" customWidth="1"/>
    <col min="8710" max="8710" width="7" customWidth="1"/>
    <col min="8711" max="8711" width="7.6640625" customWidth="1"/>
    <col min="8712" max="8712" width="7" customWidth="1"/>
    <col min="8714" max="8714" width="8.5546875" customWidth="1"/>
    <col min="8961" max="8961" width="4.109375" customWidth="1"/>
    <col min="8962" max="8962" width="5.33203125" customWidth="1"/>
    <col min="8963" max="8963" width="21.44140625" customWidth="1"/>
    <col min="8964" max="8964" width="14.33203125" customWidth="1"/>
    <col min="8965" max="8965" width="7.109375" customWidth="1"/>
    <col min="8966" max="8966" width="7" customWidth="1"/>
    <col min="8967" max="8967" width="7.6640625" customWidth="1"/>
    <col min="8968" max="8968" width="7" customWidth="1"/>
    <col min="8970" max="8970" width="8.5546875" customWidth="1"/>
    <col min="9217" max="9217" width="4.109375" customWidth="1"/>
    <col min="9218" max="9218" width="5.33203125" customWidth="1"/>
    <col min="9219" max="9219" width="21.44140625" customWidth="1"/>
    <col min="9220" max="9220" width="14.33203125" customWidth="1"/>
    <col min="9221" max="9221" width="7.109375" customWidth="1"/>
    <col min="9222" max="9222" width="7" customWidth="1"/>
    <col min="9223" max="9223" width="7.6640625" customWidth="1"/>
    <col min="9224" max="9224" width="7" customWidth="1"/>
    <col min="9226" max="9226" width="8.5546875" customWidth="1"/>
    <col min="9473" max="9473" width="4.109375" customWidth="1"/>
    <col min="9474" max="9474" width="5.33203125" customWidth="1"/>
    <col min="9475" max="9475" width="21.44140625" customWidth="1"/>
    <col min="9476" max="9476" width="14.33203125" customWidth="1"/>
    <col min="9477" max="9477" width="7.109375" customWidth="1"/>
    <col min="9478" max="9478" width="7" customWidth="1"/>
    <col min="9479" max="9479" width="7.6640625" customWidth="1"/>
    <col min="9480" max="9480" width="7" customWidth="1"/>
    <col min="9482" max="9482" width="8.5546875" customWidth="1"/>
    <col min="9729" max="9729" width="4.109375" customWidth="1"/>
    <col min="9730" max="9730" width="5.33203125" customWidth="1"/>
    <col min="9731" max="9731" width="21.44140625" customWidth="1"/>
    <col min="9732" max="9732" width="14.33203125" customWidth="1"/>
    <col min="9733" max="9733" width="7.109375" customWidth="1"/>
    <col min="9734" max="9734" width="7" customWidth="1"/>
    <col min="9735" max="9735" width="7.6640625" customWidth="1"/>
    <col min="9736" max="9736" width="7" customWidth="1"/>
    <col min="9738" max="9738" width="8.5546875" customWidth="1"/>
    <col min="9985" max="9985" width="4.109375" customWidth="1"/>
    <col min="9986" max="9986" width="5.33203125" customWidth="1"/>
    <col min="9987" max="9987" width="21.44140625" customWidth="1"/>
    <col min="9988" max="9988" width="14.33203125" customWidth="1"/>
    <col min="9989" max="9989" width="7.109375" customWidth="1"/>
    <col min="9990" max="9990" width="7" customWidth="1"/>
    <col min="9991" max="9991" width="7.6640625" customWidth="1"/>
    <col min="9992" max="9992" width="7" customWidth="1"/>
    <col min="9994" max="9994" width="8.5546875" customWidth="1"/>
    <col min="10241" max="10241" width="4.109375" customWidth="1"/>
    <col min="10242" max="10242" width="5.33203125" customWidth="1"/>
    <col min="10243" max="10243" width="21.44140625" customWidth="1"/>
    <col min="10244" max="10244" width="14.33203125" customWidth="1"/>
    <col min="10245" max="10245" width="7.109375" customWidth="1"/>
    <col min="10246" max="10246" width="7" customWidth="1"/>
    <col min="10247" max="10247" width="7.6640625" customWidth="1"/>
    <col min="10248" max="10248" width="7" customWidth="1"/>
    <col min="10250" max="10250" width="8.5546875" customWidth="1"/>
    <col min="10497" max="10497" width="4.109375" customWidth="1"/>
    <col min="10498" max="10498" width="5.33203125" customWidth="1"/>
    <col min="10499" max="10499" width="21.44140625" customWidth="1"/>
    <col min="10500" max="10500" width="14.33203125" customWidth="1"/>
    <col min="10501" max="10501" width="7.109375" customWidth="1"/>
    <col min="10502" max="10502" width="7" customWidth="1"/>
    <col min="10503" max="10503" width="7.6640625" customWidth="1"/>
    <col min="10504" max="10504" width="7" customWidth="1"/>
    <col min="10506" max="10506" width="8.5546875" customWidth="1"/>
    <col min="10753" max="10753" width="4.109375" customWidth="1"/>
    <col min="10754" max="10754" width="5.33203125" customWidth="1"/>
    <col min="10755" max="10755" width="21.44140625" customWidth="1"/>
    <col min="10756" max="10756" width="14.33203125" customWidth="1"/>
    <col min="10757" max="10757" width="7.109375" customWidth="1"/>
    <col min="10758" max="10758" width="7" customWidth="1"/>
    <col min="10759" max="10759" width="7.6640625" customWidth="1"/>
    <col min="10760" max="10760" width="7" customWidth="1"/>
    <col min="10762" max="10762" width="8.5546875" customWidth="1"/>
    <col min="11009" max="11009" width="4.109375" customWidth="1"/>
    <col min="11010" max="11010" width="5.33203125" customWidth="1"/>
    <col min="11011" max="11011" width="21.44140625" customWidth="1"/>
    <col min="11012" max="11012" width="14.33203125" customWidth="1"/>
    <col min="11013" max="11013" width="7.109375" customWidth="1"/>
    <col min="11014" max="11014" width="7" customWidth="1"/>
    <col min="11015" max="11015" width="7.6640625" customWidth="1"/>
    <col min="11016" max="11016" width="7" customWidth="1"/>
    <col min="11018" max="11018" width="8.5546875" customWidth="1"/>
    <col min="11265" max="11265" width="4.109375" customWidth="1"/>
    <col min="11266" max="11266" width="5.33203125" customWidth="1"/>
    <col min="11267" max="11267" width="21.44140625" customWidth="1"/>
    <col min="11268" max="11268" width="14.33203125" customWidth="1"/>
    <col min="11269" max="11269" width="7.109375" customWidth="1"/>
    <col min="11270" max="11270" width="7" customWidth="1"/>
    <col min="11271" max="11271" width="7.6640625" customWidth="1"/>
    <col min="11272" max="11272" width="7" customWidth="1"/>
    <col min="11274" max="11274" width="8.5546875" customWidth="1"/>
    <col min="11521" max="11521" width="4.109375" customWidth="1"/>
    <col min="11522" max="11522" width="5.33203125" customWidth="1"/>
    <col min="11523" max="11523" width="21.44140625" customWidth="1"/>
    <col min="11524" max="11524" width="14.33203125" customWidth="1"/>
    <col min="11525" max="11525" width="7.109375" customWidth="1"/>
    <col min="11526" max="11526" width="7" customWidth="1"/>
    <col min="11527" max="11527" width="7.6640625" customWidth="1"/>
    <col min="11528" max="11528" width="7" customWidth="1"/>
    <col min="11530" max="11530" width="8.5546875" customWidth="1"/>
    <col min="11777" max="11777" width="4.109375" customWidth="1"/>
    <col min="11778" max="11778" width="5.33203125" customWidth="1"/>
    <col min="11779" max="11779" width="21.44140625" customWidth="1"/>
    <col min="11780" max="11780" width="14.33203125" customWidth="1"/>
    <col min="11781" max="11781" width="7.109375" customWidth="1"/>
    <col min="11782" max="11782" width="7" customWidth="1"/>
    <col min="11783" max="11783" width="7.6640625" customWidth="1"/>
    <col min="11784" max="11784" width="7" customWidth="1"/>
    <col min="11786" max="11786" width="8.5546875" customWidth="1"/>
    <col min="12033" max="12033" width="4.109375" customWidth="1"/>
    <col min="12034" max="12034" width="5.33203125" customWidth="1"/>
    <col min="12035" max="12035" width="21.44140625" customWidth="1"/>
    <col min="12036" max="12036" width="14.33203125" customWidth="1"/>
    <col min="12037" max="12037" width="7.109375" customWidth="1"/>
    <col min="12038" max="12038" width="7" customWidth="1"/>
    <col min="12039" max="12039" width="7.6640625" customWidth="1"/>
    <col min="12040" max="12040" width="7" customWidth="1"/>
    <col min="12042" max="12042" width="8.5546875" customWidth="1"/>
    <col min="12289" max="12289" width="4.109375" customWidth="1"/>
    <col min="12290" max="12290" width="5.33203125" customWidth="1"/>
    <col min="12291" max="12291" width="21.44140625" customWidth="1"/>
    <col min="12292" max="12292" width="14.33203125" customWidth="1"/>
    <col min="12293" max="12293" width="7.109375" customWidth="1"/>
    <col min="12294" max="12294" width="7" customWidth="1"/>
    <col min="12295" max="12295" width="7.6640625" customWidth="1"/>
    <col min="12296" max="12296" width="7" customWidth="1"/>
    <col min="12298" max="12298" width="8.5546875" customWidth="1"/>
    <col min="12545" max="12545" width="4.109375" customWidth="1"/>
    <col min="12546" max="12546" width="5.33203125" customWidth="1"/>
    <col min="12547" max="12547" width="21.44140625" customWidth="1"/>
    <col min="12548" max="12548" width="14.33203125" customWidth="1"/>
    <col min="12549" max="12549" width="7.109375" customWidth="1"/>
    <col min="12550" max="12550" width="7" customWidth="1"/>
    <col min="12551" max="12551" width="7.6640625" customWidth="1"/>
    <col min="12552" max="12552" width="7" customWidth="1"/>
    <col min="12554" max="12554" width="8.5546875" customWidth="1"/>
    <col min="12801" max="12801" width="4.109375" customWidth="1"/>
    <col min="12802" max="12802" width="5.33203125" customWidth="1"/>
    <col min="12803" max="12803" width="21.44140625" customWidth="1"/>
    <col min="12804" max="12804" width="14.33203125" customWidth="1"/>
    <col min="12805" max="12805" width="7.109375" customWidth="1"/>
    <col min="12806" max="12806" width="7" customWidth="1"/>
    <col min="12807" max="12807" width="7.6640625" customWidth="1"/>
    <col min="12808" max="12808" width="7" customWidth="1"/>
    <col min="12810" max="12810" width="8.5546875" customWidth="1"/>
    <col min="13057" max="13057" width="4.109375" customWidth="1"/>
    <col min="13058" max="13058" width="5.33203125" customWidth="1"/>
    <col min="13059" max="13059" width="21.44140625" customWidth="1"/>
    <col min="13060" max="13060" width="14.33203125" customWidth="1"/>
    <col min="13061" max="13061" width="7.109375" customWidth="1"/>
    <col min="13062" max="13062" width="7" customWidth="1"/>
    <col min="13063" max="13063" width="7.6640625" customWidth="1"/>
    <col min="13064" max="13064" width="7" customWidth="1"/>
    <col min="13066" max="13066" width="8.5546875" customWidth="1"/>
    <col min="13313" max="13313" width="4.109375" customWidth="1"/>
    <col min="13314" max="13314" width="5.33203125" customWidth="1"/>
    <col min="13315" max="13315" width="21.44140625" customWidth="1"/>
    <col min="13316" max="13316" width="14.33203125" customWidth="1"/>
    <col min="13317" max="13317" width="7.109375" customWidth="1"/>
    <col min="13318" max="13318" width="7" customWidth="1"/>
    <col min="13319" max="13319" width="7.6640625" customWidth="1"/>
    <col min="13320" max="13320" width="7" customWidth="1"/>
    <col min="13322" max="13322" width="8.5546875" customWidth="1"/>
    <col min="13569" max="13569" width="4.109375" customWidth="1"/>
    <col min="13570" max="13570" width="5.33203125" customWidth="1"/>
    <col min="13571" max="13571" width="21.44140625" customWidth="1"/>
    <col min="13572" max="13572" width="14.33203125" customWidth="1"/>
    <col min="13573" max="13573" width="7.109375" customWidth="1"/>
    <col min="13574" max="13574" width="7" customWidth="1"/>
    <col min="13575" max="13575" width="7.6640625" customWidth="1"/>
    <col min="13576" max="13576" width="7" customWidth="1"/>
    <col min="13578" max="13578" width="8.5546875" customWidth="1"/>
    <col min="13825" max="13825" width="4.109375" customWidth="1"/>
    <col min="13826" max="13826" width="5.33203125" customWidth="1"/>
    <col min="13827" max="13827" width="21.44140625" customWidth="1"/>
    <col min="13828" max="13828" width="14.33203125" customWidth="1"/>
    <col min="13829" max="13829" width="7.109375" customWidth="1"/>
    <col min="13830" max="13830" width="7" customWidth="1"/>
    <col min="13831" max="13831" width="7.6640625" customWidth="1"/>
    <col min="13832" max="13832" width="7" customWidth="1"/>
    <col min="13834" max="13834" width="8.5546875" customWidth="1"/>
    <col min="14081" max="14081" width="4.109375" customWidth="1"/>
    <col min="14082" max="14082" width="5.33203125" customWidth="1"/>
    <col min="14083" max="14083" width="21.44140625" customWidth="1"/>
    <col min="14084" max="14084" width="14.33203125" customWidth="1"/>
    <col min="14085" max="14085" width="7.109375" customWidth="1"/>
    <col min="14086" max="14086" width="7" customWidth="1"/>
    <col min="14087" max="14087" width="7.6640625" customWidth="1"/>
    <col min="14088" max="14088" width="7" customWidth="1"/>
    <col min="14090" max="14090" width="8.5546875" customWidth="1"/>
    <col min="14337" max="14337" width="4.109375" customWidth="1"/>
    <col min="14338" max="14338" width="5.33203125" customWidth="1"/>
    <col min="14339" max="14339" width="21.44140625" customWidth="1"/>
    <col min="14340" max="14340" width="14.33203125" customWidth="1"/>
    <col min="14341" max="14341" width="7.109375" customWidth="1"/>
    <col min="14342" max="14342" width="7" customWidth="1"/>
    <col min="14343" max="14343" width="7.6640625" customWidth="1"/>
    <col min="14344" max="14344" width="7" customWidth="1"/>
    <col min="14346" max="14346" width="8.5546875" customWidth="1"/>
    <col min="14593" max="14593" width="4.109375" customWidth="1"/>
    <col min="14594" max="14594" width="5.33203125" customWidth="1"/>
    <col min="14595" max="14595" width="21.44140625" customWidth="1"/>
    <col min="14596" max="14596" width="14.33203125" customWidth="1"/>
    <col min="14597" max="14597" width="7.109375" customWidth="1"/>
    <col min="14598" max="14598" width="7" customWidth="1"/>
    <col min="14599" max="14599" width="7.6640625" customWidth="1"/>
    <col min="14600" max="14600" width="7" customWidth="1"/>
    <col min="14602" max="14602" width="8.5546875" customWidth="1"/>
    <col min="14849" max="14849" width="4.109375" customWidth="1"/>
    <col min="14850" max="14850" width="5.33203125" customWidth="1"/>
    <col min="14851" max="14851" width="21.44140625" customWidth="1"/>
    <col min="14852" max="14852" width="14.33203125" customWidth="1"/>
    <col min="14853" max="14853" width="7.109375" customWidth="1"/>
    <col min="14854" max="14854" width="7" customWidth="1"/>
    <col min="14855" max="14855" width="7.6640625" customWidth="1"/>
    <col min="14856" max="14856" width="7" customWidth="1"/>
    <col min="14858" max="14858" width="8.5546875" customWidth="1"/>
    <col min="15105" max="15105" width="4.109375" customWidth="1"/>
    <col min="15106" max="15106" width="5.33203125" customWidth="1"/>
    <col min="15107" max="15107" width="21.44140625" customWidth="1"/>
    <col min="15108" max="15108" width="14.33203125" customWidth="1"/>
    <col min="15109" max="15109" width="7.109375" customWidth="1"/>
    <col min="15110" max="15110" width="7" customWidth="1"/>
    <col min="15111" max="15111" width="7.6640625" customWidth="1"/>
    <col min="15112" max="15112" width="7" customWidth="1"/>
    <col min="15114" max="15114" width="8.5546875" customWidth="1"/>
    <col min="15361" max="15361" width="4.109375" customWidth="1"/>
    <col min="15362" max="15362" width="5.33203125" customWidth="1"/>
    <col min="15363" max="15363" width="21.44140625" customWidth="1"/>
    <col min="15364" max="15364" width="14.33203125" customWidth="1"/>
    <col min="15365" max="15365" width="7.109375" customWidth="1"/>
    <col min="15366" max="15366" width="7" customWidth="1"/>
    <col min="15367" max="15367" width="7.6640625" customWidth="1"/>
    <col min="15368" max="15368" width="7" customWidth="1"/>
    <col min="15370" max="15370" width="8.5546875" customWidth="1"/>
    <col min="15617" max="15617" width="4.109375" customWidth="1"/>
    <col min="15618" max="15618" width="5.33203125" customWidth="1"/>
    <col min="15619" max="15619" width="21.44140625" customWidth="1"/>
    <col min="15620" max="15620" width="14.33203125" customWidth="1"/>
    <col min="15621" max="15621" width="7.109375" customWidth="1"/>
    <col min="15622" max="15622" width="7" customWidth="1"/>
    <col min="15623" max="15623" width="7.6640625" customWidth="1"/>
    <col min="15624" max="15624" width="7" customWidth="1"/>
    <col min="15626" max="15626" width="8.5546875" customWidth="1"/>
    <col min="15873" max="15873" width="4.109375" customWidth="1"/>
    <col min="15874" max="15874" width="5.33203125" customWidth="1"/>
    <col min="15875" max="15875" width="21.44140625" customWidth="1"/>
    <col min="15876" max="15876" width="14.33203125" customWidth="1"/>
    <col min="15877" max="15877" width="7.109375" customWidth="1"/>
    <col min="15878" max="15878" width="7" customWidth="1"/>
    <col min="15879" max="15879" width="7.6640625" customWidth="1"/>
    <col min="15880" max="15880" width="7" customWidth="1"/>
    <col min="15882" max="15882" width="8.5546875" customWidth="1"/>
    <col min="16129" max="16129" width="4.109375" customWidth="1"/>
    <col min="16130" max="16130" width="5.33203125" customWidth="1"/>
    <col min="16131" max="16131" width="21.44140625" customWidth="1"/>
    <col min="16132" max="16132" width="14.33203125" customWidth="1"/>
    <col min="16133" max="16133" width="7.109375" customWidth="1"/>
    <col min="16134" max="16134" width="7" customWidth="1"/>
    <col min="16135" max="16135" width="7.6640625" customWidth="1"/>
    <col min="16136" max="16136" width="7" customWidth="1"/>
    <col min="16138" max="16138" width="8.5546875" customWidth="1"/>
  </cols>
  <sheetData>
    <row r="1" spans="1:10" ht="15" thickBot="1"/>
    <row r="2" spans="1:10" ht="18" customHeight="1">
      <c r="A2" s="1"/>
      <c r="B2" s="152" t="s">
        <v>252</v>
      </c>
      <c r="C2" s="153"/>
      <c r="D2" s="153"/>
      <c r="E2" s="159"/>
      <c r="F2" s="5"/>
      <c r="G2" s="6"/>
      <c r="H2" s="6"/>
      <c r="I2" s="7"/>
      <c r="J2" s="7"/>
    </row>
    <row r="3" spans="1:10" ht="15" customHeight="1">
      <c r="A3" s="1"/>
      <c r="B3" s="160" t="s">
        <v>253</v>
      </c>
      <c r="C3" s="155"/>
      <c r="D3" s="155"/>
      <c r="E3" s="161"/>
      <c r="F3" s="5"/>
      <c r="G3" s="6"/>
      <c r="H3" s="6"/>
      <c r="I3" s="7"/>
      <c r="J3" s="7"/>
    </row>
    <row r="4" spans="1:10" ht="15" customHeight="1" thickBot="1">
      <c r="A4" s="1"/>
      <c r="B4" s="156" t="s">
        <v>157</v>
      </c>
      <c r="C4" s="157"/>
      <c r="D4" s="157"/>
      <c r="E4" s="158"/>
      <c r="F4" s="5"/>
      <c r="G4" s="6"/>
      <c r="H4" s="6"/>
      <c r="I4" s="7"/>
      <c r="J4" s="7"/>
    </row>
    <row r="5" spans="1:10" ht="15" customHeight="1">
      <c r="A5" s="14"/>
      <c r="B5" s="15"/>
      <c r="C5" s="15"/>
      <c r="D5" s="15"/>
      <c r="E5" s="15"/>
      <c r="F5" s="14"/>
      <c r="G5" s="14"/>
      <c r="H5" s="14"/>
      <c r="I5" s="7"/>
      <c r="J5" s="7"/>
    </row>
    <row r="6" spans="1:10" ht="14.25" customHeight="1">
      <c r="A6" s="16"/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/>
      <c r="J6" s="18"/>
    </row>
    <row r="7" spans="1:10" ht="14.25" customHeight="1">
      <c r="A7" s="16" t="s">
        <v>7</v>
      </c>
      <c r="B7" s="16" t="s">
        <v>39</v>
      </c>
      <c r="C7" s="16" t="s">
        <v>37</v>
      </c>
      <c r="D7" s="16" t="s">
        <v>38</v>
      </c>
      <c r="E7" s="16" t="s">
        <v>9</v>
      </c>
      <c r="F7" s="16"/>
      <c r="G7" s="16"/>
      <c r="H7" s="16" t="s">
        <v>7</v>
      </c>
      <c r="I7" s="17"/>
      <c r="J7" s="19"/>
    </row>
    <row r="8" spans="1:10" ht="14.25" customHeight="1">
      <c r="A8" s="16" t="s">
        <v>8</v>
      </c>
      <c r="B8" s="16" t="s">
        <v>85</v>
      </c>
      <c r="C8" s="16" t="s">
        <v>84</v>
      </c>
      <c r="D8" s="16" t="s">
        <v>41</v>
      </c>
      <c r="E8" s="16" t="s">
        <v>8</v>
      </c>
      <c r="F8" s="16"/>
      <c r="G8" s="16"/>
      <c r="H8" s="16" t="s">
        <v>8</v>
      </c>
      <c r="I8" s="17"/>
      <c r="J8" s="21"/>
    </row>
    <row r="9" spans="1:10" ht="14.25" customHeight="1">
      <c r="A9" s="16" t="s">
        <v>9</v>
      </c>
      <c r="B9" s="16" t="s">
        <v>110</v>
      </c>
      <c r="C9" s="16" t="s">
        <v>118</v>
      </c>
      <c r="D9" s="16" t="s">
        <v>87</v>
      </c>
      <c r="E9" s="16" t="s">
        <v>7</v>
      </c>
      <c r="F9" s="16"/>
      <c r="G9" s="16"/>
      <c r="H9" s="16" t="s">
        <v>9</v>
      </c>
      <c r="I9" s="17"/>
      <c r="J9" s="21"/>
    </row>
    <row r="10" spans="1:10" ht="14.25" customHeight="1">
      <c r="A10" s="16" t="s">
        <v>11</v>
      </c>
      <c r="B10" s="16" t="s">
        <v>140</v>
      </c>
      <c r="C10" s="16" t="s">
        <v>148</v>
      </c>
      <c r="D10" s="16" t="s">
        <v>66</v>
      </c>
      <c r="E10" s="16" t="s">
        <v>326</v>
      </c>
      <c r="F10" s="16"/>
      <c r="G10" s="16"/>
      <c r="H10" s="16" t="s">
        <v>11</v>
      </c>
      <c r="I10" s="17"/>
      <c r="J10" s="21"/>
    </row>
    <row r="11" spans="1:10" ht="15" customHeight="1" outlineLevel="1">
      <c r="A11" s="22"/>
      <c r="B11" s="22"/>
      <c r="C11" s="23"/>
      <c r="D11" s="23"/>
      <c r="E11" s="23"/>
      <c r="F11" s="23"/>
      <c r="G11" s="23"/>
      <c r="H11" s="23"/>
      <c r="I11" s="24"/>
      <c r="J11" s="24"/>
    </row>
    <row r="12" spans="1:10" ht="14.25" customHeight="1" outlineLevel="1">
      <c r="A12" s="21"/>
      <c r="B12" s="25"/>
      <c r="C12" s="16"/>
      <c r="D12" s="16" t="s">
        <v>12</v>
      </c>
      <c r="E12" s="16" t="s">
        <v>13</v>
      </c>
      <c r="F12" s="16" t="s">
        <v>14</v>
      </c>
      <c r="G12" s="16" t="s">
        <v>15</v>
      </c>
      <c r="H12" s="16" t="s">
        <v>16</v>
      </c>
      <c r="I12" s="16" t="s">
        <v>17</v>
      </c>
      <c r="J12" s="16" t="s">
        <v>18</v>
      </c>
    </row>
    <row r="13" spans="1:10" ht="14.25" customHeight="1" outlineLevel="1">
      <c r="A13" s="21"/>
      <c r="B13" s="25"/>
      <c r="C13" s="16" t="s">
        <v>10</v>
      </c>
      <c r="D13" s="16" t="s">
        <v>324</v>
      </c>
      <c r="E13" s="16" t="s">
        <v>317</v>
      </c>
      <c r="F13" s="16" t="s">
        <v>330</v>
      </c>
      <c r="G13" s="16"/>
      <c r="H13" s="16"/>
      <c r="I13" s="16" t="s">
        <v>319</v>
      </c>
      <c r="J13" s="16" t="s">
        <v>11</v>
      </c>
    </row>
    <row r="14" spans="1:10" ht="14.25" customHeight="1" outlineLevel="1">
      <c r="A14" s="21"/>
      <c r="B14" s="25"/>
      <c r="C14" s="16" t="s">
        <v>19</v>
      </c>
      <c r="D14" s="16" t="s">
        <v>316</v>
      </c>
      <c r="E14" s="16" t="s">
        <v>331</v>
      </c>
      <c r="F14" s="16" t="s">
        <v>328</v>
      </c>
      <c r="G14" s="16"/>
      <c r="H14" s="16"/>
      <c r="I14" s="16" t="s">
        <v>319</v>
      </c>
      <c r="J14" s="16" t="s">
        <v>9</v>
      </c>
    </row>
    <row r="15" spans="1:10" ht="14.25" customHeight="1" outlineLevel="1">
      <c r="A15" s="21"/>
      <c r="B15" s="25"/>
      <c r="C15" s="16" t="s">
        <v>20</v>
      </c>
      <c r="D15" s="16" t="s">
        <v>328</v>
      </c>
      <c r="E15" s="16" t="s">
        <v>328</v>
      </c>
      <c r="F15" s="16" t="s">
        <v>328</v>
      </c>
      <c r="G15" s="16"/>
      <c r="H15" s="16"/>
      <c r="I15" s="16" t="s">
        <v>319</v>
      </c>
      <c r="J15" s="16" t="s">
        <v>8</v>
      </c>
    </row>
    <row r="16" spans="1:10" ht="14.25" customHeight="1" outlineLevel="1">
      <c r="A16" s="21"/>
      <c r="B16" s="25"/>
      <c r="C16" s="16" t="s">
        <v>21</v>
      </c>
      <c r="D16" s="16" t="s">
        <v>317</v>
      </c>
      <c r="E16" s="16" t="s">
        <v>324</v>
      </c>
      <c r="F16" s="16" t="s">
        <v>324</v>
      </c>
      <c r="G16" s="16"/>
      <c r="H16" s="16"/>
      <c r="I16" s="16" t="s">
        <v>319</v>
      </c>
      <c r="J16" s="16" t="s">
        <v>11</v>
      </c>
    </row>
    <row r="17" spans="1:10" ht="14.25" customHeight="1" outlineLevel="1">
      <c r="A17" s="21"/>
      <c r="B17" s="25"/>
      <c r="C17" s="16" t="s">
        <v>22</v>
      </c>
      <c r="D17" s="16" t="s">
        <v>330</v>
      </c>
      <c r="E17" s="16" t="s">
        <v>330</v>
      </c>
      <c r="F17" s="16" t="s">
        <v>321</v>
      </c>
      <c r="G17" s="16" t="s">
        <v>329</v>
      </c>
      <c r="H17" s="16"/>
      <c r="I17" s="16" t="s">
        <v>334</v>
      </c>
      <c r="J17" s="16" t="s">
        <v>9</v>
      </c>
    </row>
    <row r="18" spans="1:10" ht="14.25" customHeight="1" outlineLevel="1">
      <c r="A18" s="21"/>
      <c r="B18" s="25"/>
      <c r="C18" s="16" t="s">
        <v>23</v>
      </c>
      <c r="D18" s="16" t="s">
        <v>331</v>
      </c>
      <c r="E18" s="16" t="s">
        <v>331</v>
      </c>
      <c r="F18" s="16" t="s">
        <v>336</v>
      </c>
      <c r="G18" s="16"/>
      <c r="H18" s="16"/>
      <c r="I18" s="16" t="s">
        <v>319</v>
      </c>
      <c r="J18" s="16" t="s">
        <v>7</v>
      </c>
    </row>
    <row r="19" spans="1:10" ht="15" customHeight="1">
      <c r="A19" s="21"/>
      <c r="B19" s="21"/>
      <c r="C19" s="22"/>
      <c r="D19" s="22"/>
      <c r="E19" s="26"/>
      <c r="F19" s="22"/>
      <c r="G19" s="22"/>
      <c r="H19" s="22"/>
      <c r="I19" s="22"/>
      <c r="J19" s="22"/>
    </row>
    <row r="20" spans="1:10" ht="14.25" customHeight="1">
      <c r="A20" s="16"/>
      <c r="B20" s="16" t="s">
        <v>0</v>
      </c>
      <c r="C20" s="16" t="s">
        <v>24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17"/>
      <c r="J20" s="18"/>
    </row>
    <row r="21" spans="1:10" ht="14.25" customHeight="1">
      <c r="A21" s="16" t="s">
        <v>7</v>
      </c>
      <c r="B21" s="16" t="s">
        <v>42</v>
      </c>
      <c r="C21" s="16" t="s">
        <v>40</v>
      </c>
      <c r="D21" s="16" t="s">
        <v>41</v>
      </c>
      <c r="E21" s="16" t="s">
        <v>9</v>
      </c>
      <c r="F21" s="16"/>
      <c r="G21" s="16"/>
      <c r="H21" s="16" t="s">
        <v>7</v>
      </c>
      <c r="I21" s="17"/>
      <c r="J21" s="19"/>
    </row>
    <row r="22" spans="1:10" ht="14.25" customHeight="1">
      <c r="A22" s="16" t="s">
        <v>8</v>
      </c>
      <c r="B22" s="16" t="s">
        <v>91</v>
      </c>
      <c r="C22" s="44" t="s">
        <v>89</v>
      </c>
      <c r="D22" s="44" t="s">
        <v>90</v>
      </c>
      <c r="E22" s="44" t="s">
        <v>8</v>
      </c>
      <c r="F22" s="44"/>
      <c r="G22" s="44"/>
      <c r="H22" s="44" t="s">
        <v>8</v>
      </c>
      <c r="I22" s="17"/>
      <c r="J22" s="21"/>
    </row>
    <row r="23" spans="1:10" ht="14.25" customHeight="1">
      <c r="A23" s="16" t="s">
        <v>9</v>
      </c>
      <c r="B23" s="47" t="s">
        <v>110</v>
      </c>
      <c r="C23" s="46" t="s">
        <v>109</v>
      </c>
      <c r="D23" s="46" t="s">
        <v>111</v>
      </c>
      <c r="E23" s="46" t="s">
        <v>7</v>
      </c>
      <c r="F23" s="46"/>
      <c r="G23" s="46"/>
      <c r="H23" s="46" t="s">
        <v>9</v>
      </c>
      <c r="I23" s="21"/>
      <c r="J23" s="21"/>
    </row>
    <row r="24" spans="1:10" ht="14.25" customHeight="1">
      <c r="A24" s="16" t="s">
        <v>11</v>
      </c>
      <c r="B24" s="47" t="s">
        <v>136</v>
      </c>
      <c r="C24" s="46" t="s">
        <v>135</v>
      </c>
      <c r="D24" s="46" t="s">
        <v>49</v>
      </c>
      <c r="E24" s="46" t="s">
        <v>326</v>
      </c>
      <c r="F24" s="46"/>
      <c r="G24" s="46"/>
      <c r="H24" s="46" t="s">
        <v>11</v>
      </c>
      <c r="I24" s="21"/>
      <c r="J24" s="21"/>
    </row>
    <row r="25" spans="1:10" ht="14.2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4.2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4.25" customHeight="1" outlineLevel="1">
      <c r="A27" s="21"/>
      <c r="B27" s="21"/>
      <c r="C27" s="46"/>
      <c r="D27" s="46" t="s">
        <v>12</v>
      </c>
      <c r="E27" s="46" t="s">
        <v>13</v>
      </c>
      <c r="F27" s="46" t="s">
        <v>14</v>
      </c>
      <c r="G27" s="46" t="s">
        <v>15</v>
      </c>
      <c r="H27" s="46" t="s">
        <v>16</v>
      </c>
      <c r="I27" s="43" t="s">
        <v>17</v>
      </c>
      <c r="J27" s="16" t="s">
        <v>18</v>
      </c>
    </row>
    <row r="28" spans="1:10" ht="21" customHeight="1" outlineLevel="1">
      <c r="A28" s="21"/>
      <c r="B28" s="25"/>
      <c r="C28" s="45" t="s">
        <v>10</v>
      </c>
      <c r="D28" s="45" t="s">
        <v>327</v>
      </c>
      <c r="E28" s="45" t="s">
        <v>328</v>
      </c>
      <c r="F28" s="45" t="s">
        <v>328</v>
      </c>
      <c r="G28" s="45"/>
      <c r="H28" s="45"/>
      <c r="I28" s="16" t="s">
        <v>319</v>
      </c>
      <c r="J28" s="16" t="s">
        <v>11</v>
      </c>
    </row>
    <row r="29" spans="1:10" ht="14.25" customHeight="1" outlineLevel="1">
      <c r="A29" s="21"/>
      <c r="B29" s="25"/>
      <c r="C29" s="16" t="s">
        <v>19</v>
      </c>
      <c r="D29" s="16" t="s">
        <v>330</v>
      </c>
      <c r="E29" s="16" t="s">
        <v>327</v>
      </c>
      <c r="F29" s="16" t="s">
        <v>331</v>
      </c>
      <c r="G29" s="16"/>
      <c r="H29" s="16"/>
      <c r="I29" s="16" t="s">
        <v>319</v>
      </c>
      <c r="J29" s="16" t="s">
        <v>9</v>
      </c>
    </row>
    <row r="30" spans="1:10" ht="14.25" customHeight="1" outlineLevel="1">
      <c r="A30" s="21"/>
      <c r="B30" s="25"/>
      <c r="C30" s="16" t="s">
        <v>20</v>
      </c>
      <c r="D30" s="16" t="s">
        <v>317</v>
      </c>
      <c r="E30" s="16" t="s">
        <v>327</v>
      </c>
      <c r="F30" s="16" t="s">
        <v>327</v>
      </c>
      <c r="G30" s="16"/>
      <c r="H30" s="16"/>
      <c r="I30" s="16" t="s">
        <v>319</v>
      </c>
      <c r="J30" s="16" t="s">
        <v>8</v>
      </c>
    </row>
    <row r="31" spans="1:10" ht="14.25" customHeight="1" outlineLevel="1">
      <c r="A31" s="21"/>
      <c r="B31" s="25"/>
      <c r="C31" s="16" t="s">
        <v>21</v>
      </c>
      <c r="D31" s="16" t="s">
        <v>327</v>
      </c>
      <c r="E31" s="16" t="s">
        <v>331</v>
      </c>
      <c r="F31" s="16" t="s">
        <v>316</v>
      </c>
      <c r="G31" s="16"/>
      <c r="H31" s="16"/>
      <c r="I31" s="16" t="s">
        <v>319</v>
      </c>
      <c r="J31" s="16" t="s">
        <v>11</v>
      </c>
    </row>
    <row r="32" spans="1:10" ht="14.25" customHeight="1" outlineLevel="1">
      <c r="A32" s="21"/>
      <c r="B32" s="25"/>
      <c r="C32" s="16" t="s">
        <v>22</v>
      </c>
      <c r="D32" s="16" t="s">
        <v>327</v>
      </c>
      <c r="E32" s="16" t="s">
        <v>317</v>
      </c>
      <c r="F32" s="16" t="s">
        <v>318</v>
      </c>
      <c r="G32" s="16"/>
      <c r="H32" s="16"/>
      <c r="I32" s="16" t="s">
        <v>319</v>
      </c>
      <c r="J32" s="16" t="s">
        <v>9</v>
      </c>
    </row>
    <row r="33" spans="1:10" ht="14.25" customHeight="1" outlineLevel="1">
      <c r="A33" s="21"/>
      <c r="B33" s="25"/>
      <c r="C33" s="16" t="s">
        <v>23</v>
      </c>
      <c r="D33" s="16" t="s">
        <v>330</v>
      </c>
      <c r="E33" s="16" t="s">
        <v>330</v>
      </c>
      <c r="F33" s="16" t="s">
        <v>324</v>
      </c>
      <c r="G33" s="16"/>
      <c r="H33" s="16"/>
      <c r="I33" s="16" t="s">
        <v>319</v>
      </c>
      <c r="J33" s="16" t="s">
        <v>7</v>
      </c>
    </row>
    <row r="34" spans="1:10" ht="15" customHeight="1">
      <c r="A34" s="21"/>
      <c r="B34" s="21"/>
      <c r="C34" s="22"/>
      <c r="D34" s="22"/>
      <c r="E34" s="26"/>
      <c r="F34" s="22"/>
      <c r="G34" s="22"/>
      <c r="H34" s="22"/>
      <c r="I34" s="22"/>
      <c r="J34" s="22"/>
    </row>
    <row r="35" spans="1:10" ht="14.25" customHeight="1">
      <c r="A35" s="16"/>
      <c r="B35" s="16" t="s">
        <v>0</v>
      </c>
      <c r="C35" s="16" t="s">
        <v>25</v>
      </c>
      <c r="D35" s="16" t="s">
        <v>2</v>
      </c>
      <c r="E35" s="16" t="s">
        <v>3</v>
      </c>
      <c r="F35" s="16" t="s">
        <v>4</v>
      </c>
      <c r="G35" s="16" t="s">
        <v>5</v>
      </c>
      <c r="H35" s="16" t="s">
        <v>6</v>
      </c>
      <c r="I35" s="17"/>
      <c r="J35" s="18"/>
    </row>
    <row r="36" spans="1:10" ht="14.25" customHeight="1">
      <c r="A36" s="16" t="s">
        <v>7</v>
      </c>
      <c r="B36" s="16" t="s">
        <v>45</v>
      </c>
      <c r="C36" s="16" t="s">
        <v>46</v>
      </c>
      <c r="D36" s="16" t="s">
        <v>47</v>
      </c>
      <c r="E36" s="16" t="s">
        <v>8</v>
      </c>
      <c r="F36" s="16"/>
      <c r="G36" s="16"/>
      <c r="H36" s="16" t="s">
        <v>7</v>
      </c>
      <c r="I36" s="17"/>
      <c r="J36" s="21"/>
    </row>
    <row r="37" spans="1:10" ht="14.25" customHeight="1">
      <c r="A37" s="16" t="s">
        <v>8</v>
      </c>
      <c r="B37" s="16" t="s">
        <v>83</v>
      </c>
      <c r="C37" s="16" t="s">
        <v>249</v>
      </c>
      <c r="D37" s="16" t="s">
        <v>58</v>
      </c>
      <c r="E37" s="16" t="s">
        <v>326</v>
      </c>
      <c r="F37" s="16"/>
      <c r="G37" s="16"/>
      <c r="H37" s="16" t="s">
        <v>9</v>
      </c>
      <c r="I37" s="17"/>
      <c r="J37" s="21"/>
    </row>
    <row r="38" spans="1:10" ht="14.25" customHeight="1">
      <c r="A38" s="16" t="s">
        <v>9</v>
      </c>
      <c r="B38" s="16" t="s">
        <v>123</v>
      </c>
      <c r="C38" s="16" t="s">
        <v>121</v>
      </c>
      <c r="D38" s="16" t="s">
        <v>122</v>
      </c>
      <c r="E38" s="16" t="s">
        <v>7</v>
      </c>
      <c r="F38" s="16"/>
      <c r="G38" s="16"/>
      <c r="H38" s="16" t="s">
        <v>8</v>
      </c>
      <c r="I38" s="17"/>
      <c r="J38" s="21"/>
    </row>
    <row r="39" spans="1:10" ht="14.25" customHeight="1">
      <c r="A39" s="16" t="s">
        <v>11</v>
      </c>
      <c r="B39" s="16" t="s">
        <v>147</v>
      </c>
      <c r="C39" s="16" t="s">
        <v>146</v>
      </c>
      <c r="D39" s="16" t="s">
        <v>90</v>
      </c>
      <c r="E39" s="16"/>
      <c r="F39" s="16"/>
      <c r="G39" s="16"/>
      <c r="H39" s="16"/>
      <c r="I39" s="17"/>
      <c r="J39" s="21"/>
    </row>
    <row r="40" spans="1:10" ht="15" customHeight="1" outlineLevel="1">
      <c r="A40" s="22"/>
      <c r="B40" s="22"/>
      <c r="C40" s="23"/>
      <c r="D40" s="23"/>
      <c r="E40" s="23"/>
      <c r="F40" s="23"/>
      <c r="G40" s="23"/>
      <c r="H40" s="23"/>
      <c r="I40" s="24"/>
      <c r="J40" s="24"/>
    </row>
    <row r="41" spans="1:10" ht="14.25" customHeight="1" outlineLevel="1">
      <c r="A41" s="21"/>
      <c r="B41" s="25"/>
      <c r="C41" s="16"/>
      <c r="D41" s="16" t="s">
        <v>12</v>
      </c>
      <c r="E41" s="16" t="s">
        <v>13</v>
      </c>
      <c r="F41" s="16" t="s">
        <v>14</v>
      </c>
      <c r="G41" s="16" t="s">
        <v>15</v>
      </c>
      <c r="H41" s="16" t="s">
        <v>16</v>
      </c>
      <c r="I41" s="16" t="s">
        <v>17</v>
      </c>
      <c r="J41" s="16" t="s">
        <v>18</v>
      </c>
    </row>
    <row r="42" spans="1:10" ht="14.25" customHeight="1" outlineLevel="1">
      <c r="A42" s="21"/>
      <c r="B42" s="25"/>
      <c r="C42" s="16" t="s">
        <v>10</v>
      </c>
      <c r="D42" s="16" t="s">
        <v>316</v>
      </c>
      <c r="E42" s="16" t="s">
        <v>317</v>
      </c>
      <c r="F42" s="16" t="s">
        <v>318</v>
      </c>
      <c r="G42" s="16"/>
      <c r="H42" s="16"/>
      <c r="I42" s="16" t="s">
        <v>319</v>
      </c>
      <c r="J42" s="16" t="s">
        <v>11</v>
      </c>
    </row>
    <row r="43" spans="1:10" ht="14.25" customHeight="1" outlineLevel="1">
      <c r="A43" s="21"/>
      <c r="B43" s="25"/>
      <c r="C43" s="16" t="s">
        <v>19</v>
      </c>
      <c r="D43" s="16"/>
      <c r="E43" s="16"/>
      <c r="F43" s="16"/>
      <c r="G43" s="16"/>
      <c r="H43" s="16"/>
      <c r="I43" s="16"/>
      <c r="J43" s="16" t="s">
        <v>9</v>
      </c>
    </row>
    <row r="44" spans="1:10" ht="14.25" customHeight="1" outlineLevel="1">
      <c r="A44" s="21"/>
      <c r="B44" s="25"/>
      <c r="C44" s="16" t="s">
        <v>20</v>
      </c>
      <c r="D44" s="16"/>
      <c r="E44" s="16"/>
      <c r="F44" s="16"/>
      <c r="G44" s="16"/>
      <c r="H44" s="16"/>
      <c r="I44" s="16"/>
      <c r="J44" s="16" t="s">
        <v>8</v>
      </c>
    </row>
    <row r="45" spans="1:10" ht="14.25" customHeight="1" outlineLevel="1">
      <c r="A45" s="21"/>
      <c r="B45" s="25"/>
      <c r="C45" s="16" t="s">
        <v>21</v>
      </c>
      <c r="D45" s="16" t="s">
        <v>320</v>
      </c>
      <c r="E45" s="16" t="s">
        <v>321</v>
      </c>
      <c r="F45" s="16" t="s">
        <v>321</v>
      </c>
      <c r="G45" s="16"/>
      <c r="H45" s="16"/>
      <c r="I45" s="16" t="s">
        <v>322</v>
      </c>
      <c r="J45" s="16" t="s">
        <v>11</v>
      </c>
    </row>
    <row r="46" spans="1:10" ht="14.25" customHeight="1" outlineLevel="1">
      <c r="A46" s="21"/>
      <c r="B46" s="25"/>
      <c r="C46" s="16" t="s">
        <v>22</v>
      </c>
      <c r="D46" s="16" t="s">
        <v>318</v>
      </c>
      <c r="E46" s="16" t="s">
        <v>323</v>
      </c>
      <c r="F46" s="16" t="s">
        <v>324</v>
      </c>
      <c r="G46" s="16" t="s">
        <v>317</v>
      </c>
      <c r="H46" s="16"/>
      <c r="I46" s="16" t="s">
        <v>325</v>
      </c>
      <c r="J46" s="16" t="s">
        <v>9</v>
      </c>
    </row>
    <row r="47" spans="1:10" ht="14.25" customHeight="1" outlineLevel="1">
      <c r="A47" s="21"/>
      <c r="B47" s="25"/>
      <c r="C47" s="16" t="s">
        <v>23</v>
      </c>
      <c r="D47" s="16"/>
      <c r="E47" s="16"/>
      <c r="F47" s="16"/>
      <c r="G47" s="16"/>
      <c r="H47" s="16"/>
      <c r="I47" s="16"/>
      <c r="J47" s="16" t="s">
        <v>7</v>
      </c>
    </row>
    <row r="48" spans="1:10" ht="15" customHeight="1">
      <c r="A48" s="21"/>
      <c r="B48" s="21"/>
      <c r="C48" s="22"/>
      <c r="D48" s="22"/>
      <c r="E48" s="26"/>
      <c r="F48" s="22"/>
      <c r="G48" s="22"/>
      <c r="H48" s="22"/>
      <c r="I48" s="22"/>
      <c r="J48" s="22"/>
    </row>
    <row r="49" spans="1:10" ht="14.25" customHeight="1">
      <c r="A49" s="16"/>
      <c r="B49" s="16" t="s">
        <v>0</v>
      </c>
      <c r="C49" s="16" t="s">
        <v>26</v>
      </c>
      <c r="D49" s="16" t="s">
        <v>2</v>
      </c>
      <c r="E49" s="16" t="s">
        <v>3</v>
      </c>
      <c r="F49" s="16" t="s">
        <v>4</v>
      </c>
      <c r="G49" s="16" t="s">
        <v>5</v>
      </c>
      <c r="H49" s="16" t="s">
        <v>6</v>
      </c>
      <c r="I49" s="17"/>
      <c r="J49" s="18"/>
    </row>
    <row r="50" spans="1:10" ht="14.25" customHeight="1">
      <c r="A50" s="16" t="s">
        <v>7</v>
      </c>
      <c r="B50" s="16" t="s">
        <v>254</v>
      </c>
      <c r="C50" s="16" t="s">
        <v>43</v>
      </c>
      <c r="D50" s="16" t="s">
        <v>44</v>
      </c>
      <c r="E50" s="16" t="s">
        <v>9</v>
      </c>
      <c r="F50" s="16"/>
      <c r="G50" s="16"/>
      <c r="H50" s="16" t="s">
        <v>7</v>
      </c>
      <c r="I50" s="17"/>
      <c r="J50" s="21"/>
    </row>
    <row r="51" spans="1:10" ht="14.25" customHeight="1">
      <c r="A51" s="16" t="s">
        <v>8</v>
      </c>
      <c r="B51" s="16" t="s">
        <v>88</v>
      </c>
      <c r="C51" s="16" t="s">
        <v>86</v>
      </c>
      <c r="D51" s="16" t="s">
        <v>87</v>
      </c>
      <c r="E51" s="16" t="s">
        <v>8</v>
      </c>
      <c r="F51" s="16"/>
      <c r="G51" s="16"/>
      <c r="H51" s="16" t="s">
        <v>8</v>
      </c>
      <c r="I51" s="17"/>
      <c r="J51" s="21"/>
    </row>
    <row r="52" spans="1:10" ht="14.25" customHeight="1">
      <c r="A52" s="16" t="s">
        <v>9</v>
      </c>
      <c r="B52" s="16" t="s">
        <v>113</v>
      </c>
      <c r="C52" s="16" t="s">
        <v>112</v>
      </c>
      <c r="D52" s="16" t="s">
        <v>58</v>
      </c>
      <c r="E52" s="16" t="s">
        <v>7</v>
      </c>
      <c r="F52" s="16"/>
      <c r="G52" s="16"/>
      <c r="H52" s="16" t="s">
        <v>9</v>
      </c>
      <c r="I52" s="17"/>
      <c r="J52" s="21"/>
    </row>
    <row r="53" spans="1:10" ht="14.25" customHeight="1">
      <c r="A53" s="16" t="s">
        <v>11</v>
      </c>
      <c r="B53" s="16" t="s">
        <v>250</v>
      </c>
      <c r="C53" s="16" t="s">
        <v>144</v>
      </c>
      <c r="D53" s="16" t="s">
        <v>66</v>
      </c>
      <c r="E53" s="16" t="s">
        <v>326</v>
      </c>
      <c r="F53" s="16"/>
      <c r="G53" s="16"/>
      <c r="H53" s="16" t="s">
        <v>11</v>
      </c>
      <c r="I53" s="17"/>
      <c r="J53" s="21"/>
    </row>
    <row r="54" spans="1:10" ht="15" customHeight="1" outlineLevel="1">
      <c r="A54" s="22"/>
      <c r="B54" s="22"/>
      <c r="C54" s="23"/>
      <c r="D54" s="23"/>
      <c r="E54" s="23"/>
      <c r="F54" s="23"/>
      <c r="G54" s="23"/>
      <c r="H54" s="23"/>
      <c r="I54" s="24"/>
      <c r="J54" s="24"/>
    </row>
    <row r="55" spans="1:10" ht="14.25" customHeight="1" outlineLevel="1">
      <c r="A55" s="21"/>
      <c r="B55" s="25"/>
      <c r="C55" s="16"/>
      <c r="D55" s="16" t="s">
        <v>12</v>
      </c>
      <c r="E55" s="16" t="s">
        <v>13</v>
      </c>
      <c r="F55" s="16" t="s">
        <v>14</v>
      </c>
      <c r="G55" s="16" t="s">
        <v>15</v>
      </c>
      <c r="H55" s="16" t="s">
        <v>16</v>
      </c>
      <c r="I55" s="16" t="s">
        <v>17</v>
      </c>
      <c r="J55" s="16" t="s">
        <v>18</v>
      </c>
    </row>
    <row r="56" spans="1:10" ht="14.25" customHeight="1" outlineLevel="1">
      <c r="A56" s="21"/>
      <c r="B56" s="25"/>
      <c r="C56" s="16" t="s">
        <v>10</v>
      </c>
      <c r="D56" s="16" t="s">
        <v>316</v>
      </c>
      <c r="E56" s="16" t="s">
        <v>340</v>
      </c>
      <c r="F56" s="16" t="s">
        <v>318</v>
      </c>
      <c r="G56" s="16" t="s">
        <v>321</v>
      </c>
      <c r="H56" s="16" t="s">
        <v>324</v>
      </c>
      <c r="I56" s="16" t="s">
        <v>325</v>
      </c>
      <c r="J56" s="16" t="s">
        <v>11</v>
      </c>
    </row>
    <row r="57" spans="1:10" ht="14.25" customHeight="1" outlineLevel="1">
      <c r="A57" s="21"/>
      <c r="B57" s="25"/>
      <c r="C57" s="16" t="s">
        <v>19</v>
      </c>
      <c r="D57" s="16" t="s">
        <v>317</v>
      </c>
      <c r="E57" s="16" t="s">
        <v>324</v>
      </c>
      <c r="F57" s="16" t="s">
        <v>317</v>
      </c>
      <c r="G57" s="16"/>
      <c r="H57" s="16"/>
      <c r="I57" s="16" t="s">
        <v>319</v>
      </c>
      <c r="J57" s="16" t="s">
        <v>9</v>
      </c>
    </row>
    <row r="58" spans="1:10" ht="14.25" customHeight="1" outlineLevel="1">
      <c r="A58" s="21"/>
      <c r="B58" s="25"/>
      <c r="C58" s="16" t="s">
        <v>20</v>
      </c>
      <c r="D58" s="16" t="s">
        <v>330</v>
      </c>
      <c r="E58" s="16" t="s">
        <v>341</v>
      </c>
      <c r="F58" s="16" t="s">
        <v>317</v>
      </c>
      <c r="G58" s="16" t="s">
        <v>316</v>
      </c>
      <c r="H58" s="16"/>
      <c r="I58" s="16" t="s">
        <v>334</v>
      </c>
      <c r="J58" s="16" t="s">
        <v>8</v>
      </c>
    </row>
    <row r="59" spans="1:10" ht="14.25" customHeight="1" outlineLevel="1">
      <c r="A59" s="21"/>
      <c r="B59" s="25"/>
      <c r="C59" s="16" t="s">
        <v>21</v>
      </c>
      <c r="D59" s="16" t="s">
        <v>321</v>
      </c>
      <c r="E59" s="16" t="s">
        <v>324</v>
      </c>
      <c r="F59" s="16" t="s">
        <v>316</v>
      </c>
      <c r="G59" s="16" t="s">
        <v>331</v>
      </c>
      <c r="H59" s="16"/>
      <c r="I59" s="16" t="s">
        <v>334</v>
      </c>
      <c r="J59" s="16" t="s">
        <v>11</v>
      </c>
    </row>
    <row r="60" spans="1:10" ht="14.25" customHeight="1" outlineLevel="1">
      <c r="A60" s="21"/>
      <c r="B60" s="25"/>
      <c r="C60" s="16" t="s">
        <v>22</v>
      </c>
      <c r="D60" s="16" t="s">
        <v>317</v>
      </c>
      <c r="E60" s="16" t="s">
        <v>328</v>
      </c>
      <c r="F60" s="16" t="s">
        <v>327</v>
      </c>
      <c r="G60" s="16"/>
      <c r="H60" s="16"/>
      <c r="I60" s="16" t="s">
        <v>319</v>
      </c>
      <c r="J60" s="16" t="s">
        <v>9</v>
      </c>
    </row>
    <row r="61" spans="1:10" ht="14.25" customHeight="1" outlineLevel="1">
      <c r="A61" s="21"/>
      <c r="B61" s="25"/>
      <c r="C61" s="16" t="s">
        <v>23</v>
      </c>
      <c r="D61" s="16" t="s">
        <v>345</v>
      </c>
      <c r="E61" s="16" t="s">
        <v>339</v>
      </c>
      <c r="F61" s="16" t="s">
        <v>328</v>
      </c>
      <c r="G61" s="16" t="s">
        <v>324</v>
      </c>
      <c r="H61" s="16" t="s">
        <v>329</v>
      </c>
      <c r="I61" s="16" t="s">
        <v>325</v>
      </c>
      <c r="J61" s="16" t="s">
        <v>7</v>
      </c>
    </row>
    <row r="62" spans="1:10" ht="15" customHeight="1">
      <c r="A62" s="21"/>
      <c r="B62" s="21"/>
      <c r="C62" s="22"/>
      <c r="D62" s="22"/>
      <c r="E62" s="26"/>
      <c r="F62" s="22"/>
      <c r="G62" s="22"/>
      <c r="H62" s="22"/>
      <c r="I62" s="22"/>
      <c r="J62" s="22"/>
    </row>
    <row r="63" spans="1:10" ht="14.25" customHeight="1">
      <c r="A63" s="16"/>
      <c r="B63" s="16" t="s">
        <v>0</v>
      </c>
      <c r="C63" s="16" t="s">
        <v>27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7"/>
      <c r="J63" s="18"/>
    </row>
    <row r="64" spans="1:10" ht="14.25" customHeight="1">
      <c r="A64" s="16" t="s">
        <v>7</v>
      </c>
      <c r="B64" s="16" t="s">
        <v>50</v>
      </c>
      <c r="C64" s="16" t="s">
        <v>48</v>
      </c>
      <c r="D64" s="16" t="s">
        <v>49</v>
      </c>
      <c r="E64" s="16" t="s">
        <v>9</v>
      </c>
      <c r="F64" s="16"/>
      <c r="G64" s="16"/>
      <c r="H64" s="16" t="s">
        <v>7</v>
      </c>
      <c r="I64" s="17"/>
      <c r="J64" s="21"/>
    </row>
    <row r="65" spans="1:10" ht="14.25" customHeight="1">
      <c r="A65" s="16" t="s">
        <v>8</v>
      </c>
      <c r="B65" s="16" t="s">
        <v>82</v>
      </c>
      <c r="C65" s="16" t="s">
        <v>81</v>
      </c>
      <c r="D65" s="16" t="s">
        <v>47</v>
      </c>
      <c r="E65" s="16" t="s">
        <v>8</v>
      </c>
      <c r="F65" s="16"/>
      <c r="G65" s="16"/>
      <c r="H65" s="16" t="s">
        <v>8</v>
      </c>
      <c r="I65" s="17"/>
      <c r="J65" s="21"/>
    </row>
    <row r="66" spans="1:10" ht="14.25" customHeight="1">
      <c r="A66" s="16" t="s">
        <v>9</v>
      </c>
      <c r="B66" s="16" t="s">
        <v>115</v>
      </c>
      <c r="C66" s="16" t="s">
        <v>114</v>
      </c>
      <c r="D66" s="16" t="s">
        <v>58</v>
      </c>
      <c r="E66" s="16" t="s">
        <v>7</v>
      </c>
      <c r="F66" s="16"/>
      <c r="G66" s="16"/>
      <c r="H66" s="16" t="s">
        <v>9</v>
      </c>
      <c r="I66" s="17"/>
      <c r="J66" s="21"/>
    </row>
    <row r="67" spans="1:10" ht="14.25" customHeight="1">
      <c r="A67" s="16" t="s">
        <v>11</v>
      </c>
      <c r="B67" s="16" t="s">
        <v>142</v>
      </c>
      <c r="C67" s="16" t="s">
        <v>143</v>
      </c>
      <c r="D67" s="16" t="s">
        <v>66</v>
      </c>
      <c r="E67" s="16" t="s">
        <v>326</v>
      </c>
      <c r="F67" s="16"/>
      <c r="G67" s="16"/>
      <c r="H67" s="16" t="s">
        <v>11</v>
      </c>
      <c r="I67" s="17"/>
      <c r="J67" s="21"/>
    </row>
    <row r="68" spans="1:10" ht="15" customHeight="1" outlineLevel="1">
      <c r="A68" s="22"/>
      <c r="B68" s="22"/>
      <c r="C68" s="23"/>
      <c r="D68" s="23"/>
      <c r="E68" s="23"/>
      <c r="F68" s="23"/>
      <c r="G68" s="23"/>
      <c r="H68" s="23"/>
      <c r="I68" s="24"/>
      <c r="J68" s="24"/>
    </row>
    <row r="69" spans="1:10" ht="14.25" customHeight="1" outlineLevel="1">
      <c r="A69" s="21"/>
      <c r="B69" s="25"/>
      <c r="C69" s="16"/>
      <c r="D69" s="16" t="s">
        <v>12</v>
      </c>
      <c r="E69" s="16" t="s">
        <v>13</v>
      </c>
      <c r="F69" s="16" t="s">
        <v>14</v>
      </c>
      <c r="G69" s="16" t="s">
        <v>15</v>
      </c>
      <c r="H69" s="16" t="s">
        <v>16</v>
      </c>
      <c r="I69" s="16" t="s">
        <v>17</v>
      </c>
      <c r="J69" s="16" t="s">
        <v>18</v>
      </c>
    </row>
    <row r="70" spans="1:10" ht="14.25" customHeight="1" outlineLevel="1">
      <c r="A70" s="21"/>
      <c r="B70" s="25"/>
      <c r="C70" s="16" t="s">
        <v>10</v>
      </c>
      <c r="D70" s="16" t="s">
        <v>328</v>
      </c>
      <c r="E70" s="16" t="s">
        <v>317</v>
      </c>
      <c r="F70" s="16" t="s">
        <v>328</v>
      </c>
      <c r="G70" s="16"/>
      <c r="H70" s="16"/>
      <c r="I70" s="16" t="s">
        <v>319</v>
      </c>
      <c r="J70" s="16" t="s">
        <v>11</v>
      </c>
    </row>
    <row r="71" spans="1:10" ht="14.25" customHeight="1" outlineLevel="1">
      <c r="A71" s="21"/>
      <c r="B71" s="25"/>
      <c r="C71" s="16" t="s">
        <v>19</v>
      </c>
      <c r="D71" s="16" t="s">
        <v>324</v>
      </c>
      <c r="E71" s="16" t="s">
        <v>324</v>
      </c>
      <c r="F71" s="16" t="s">
        <v>327</v>
      </c>
      <c r="G71" s="16"/>
      <c r="H71" s="16"/>
      <c r="I71" s="16" t="s">
        <v>319</v>
      </c>
      <c r="J71" s="16" t="s">
        <v>9</v>
      </c>
    </row>
    <row r="72" spans="1:10" ht="14.25" customHeight="1" outlineLevel="1">
      <c r="A72" s="21"/>
      <c r="B72" s="25"/>
      <c r="C72" s="16" t="s">
        <v>20</v>
      </c>
      <c r="D72" s="16" t="s">
        <v>316</v>
      </c>
      <c r="E72" s="16" t="s">
        <v>337</v>
      </c>
      <c r="F72" s="16" t="s">
        <v>330</v>
      </c>
      <c r="G72" s="16" t="s">
        <v>331</v>
      </c>
      <c r="H72" s="16"/>
      <c r="I72" s="16" t="s">
        <v>334</v>
      </c>
      <c r="J72" s="16" t="s">
        <v>8</v>
      </c>
    </row>
    <row r="73" spans="1:10" ht="14.25" customHeight="1" outlineLevel="1">
      <c r="A73" s="21"/>
      <c r="B73" s="25"/>
      <c r="C73" s="16" t="s">
        <v>21</v>
      </c>
      <c r="D73" s="16" t="s">
        <v>318</v>
      </c>
      <c r="E73" s="16" t="s">
        <v>316</v>
      </c>
      <c r="F73" s="16" t="s">
        <v>331</v>
      </c>
      <c r="G73" s="16"/>
      <c r="H73" s="16"/>
      <c r="I73" s="16" t="s">
        <v>319</v>
      </c>
      <c r="J73" s="16" t="s">
        <v>11</v>
      </c>
    </row>
    <row r="74" spans="1:10" ht="14.25" customHeight="1" outlineLevel="1">
      <c r="A74" s="21"/>
      <c r="B74" s="25"/>
      <c r="C74" s="16" t="s">
        <v>22</v>
      </c>
      <c r="D74" s="16" t="s">
        <v>324</v>
      </c>
      <c r="E74" s="16" t="s">
        <v>324</v>
      </c>
      <c r="F74" s="16" t="s">
        <v>324</v>
      </c>
      <c r="G74" s="16"/>
      <c r="H74" s="16"/>
      <c r="I74" s="16" t="s">
        <v>319</v>
      </c>
      <c r="J74" s="16" t="s">
        <v>9</v>
      </c>
    </row>
    <row r="75" spans="1:10" ht="14.25" customHeight="1" outlineLevel="1">
      <c r="A75" s="21"/>
      <c r="B75" s="25"/>
      <c r="C75" s="16" t="s">
        <v>23</v>
      </c>
      <c r="D75" s="16" t="s">
        <v>317</v>
      </c>
      <c r="E75" s="16" t="s">
        <v>324</v>
      </c>
      <c r="F75" s="16" t="s">
        <v>330</v>
      </c>
      <c r="G75" s="16"/>
      <c r="H75" s="16"/>
      <c r="I75" s="16" t="s">
        <v>319</v>
      </c>
      <c r="J75" s="16" t="s">
        <v>7</v>
      </c>
    </row>
    <row r="76" spans="1:10">
      <c r="J76" s="22"/>
    </row>
    <row r="77" spans="1:10" ht="14.25" customHeight="1">
      <c r="A77" s="16"/>
      <c r="B77" s="16" t="s">
        <v>0</v>
      </c>
      <c r="C77" s="16" t="s">
        <v>28</v>
      </c>
      <c r="D77" s="16" t="s">
        <v>2</v>
      </c>
      <c r="E77" s="16" t="s">
        <v>3</v>
      </c>
      <c r="F77" s="16" t="s">
        <v>4</v>
      </c>
      <c r="G77" s="16" t="s">
        <v>5</v>
      </c>
      <c r="H77" s="16" t="s">
        <v>6</v>
      </c>
      <c r="I77" s="17"/>
      <c r="J77" s="18"/>
    </row>
    <row r="78" spans="1:10" ht="14.25" customHeight="1">
      <c r="A78" s="16" t="s">
        <v>7</v>
      </c>
      <c r="B78" s="16" t="s">
        <v>59</v>
      </c>
      <c r="C78" s="16" t="s">
        <v>57</v>
      </c>
      <c r="D78" s="16" t="s">
        <v>58</v>
      </c>
      <c r="E78" s="16" t="s">
        <v>8</v>
      </c>
      <c r="F78" s="16"/>
      <c r="G78" s="16"/>
      <c r="H78" s="16" t="s">
        <v>8</v>
      </c>
      <c r="I78" s="17"/>
      <c r="J78" s="21"/>
    </row>
    <row r="79" spans="1:10" ht="14.25" customHeight="1">
      <c r="A79" s="16" t="s">
        <v>8</v>
      </c>
      <c r="B79" s="16" t="s">
        <v>80</v>
      </c>
      <c r="C79" s="16" t="s">
        <v>79</v>
      </c>
      <c r="D79" s="16" t="s">
        <v>41</v>
      </c>
      <c r="E79" s="16" t="s">
        <v>8</v>
      </c>
      <c r="F79" s="16"/>
      <c r="G79" s="16"/>
      <c r="H79" s="16" t="s">
        <v>7</v>
      </c>
      <c r="I79" s="17"/>
      <c r="J79" s="21"/>
    </row>
    <row r="80" spans="1:10" ht="14.25" customHeight="1">
      <c r="A80" s="16" t="s">
        <v>9</v>
      </c>
      <c r="B80" s="16" t="s">
        <v>124</v>
      </c>
      <c r="C80" s="16" t="s">
        <v>255</v>
      </c>
      <c r="D80" s="16" t="s">
        <v>44</v>
      </c>
      <c r="E80" s="16" t="s">
        <v>7</v>
      </c>
      <c r="F80" s="16"/>
      <c r="G80" s="16"/>
      <c r="H80" s="16" t="s">
        <v>9</v>
      </c>
      <c r="I80" s="17"/>
      <c r="J80" s="21"/>
    </row>
    <row r="81" spans="1:10" ht="14.25" customHeight="1">
      <c r="A81" s="16" t="s">
        <v>11</v>
      </c>
      <c r="B81" s="16" t="s">
        <v>142</v>
      </c>
      <c r="C81" s="16" t="s">
        <v>141</v>
      </c>
      <c r="D81" s="16" t="s">
        <v>55</v>
      </c>
      <c r="E81" s="16" t="s">
        <v>7</v>
      </c>
      <c r="F81" s="16"/>
      <c r="G81" s="16"/>
      <c r="H81" s="16" t="s">
        <v>11</v>
      </c>
      <c r="I81" s="17"/>
      <c r="J81" s="21"/>
    </row>
    <row r="82" spans="1:10" ht="15" customHeight="1" outlineLevel="1">
      <c r="A82" s="22"/>
      <c r="B82" s="22"/>
      <c r="C82" s="23"/>
      <c r="D82" s="23"/>
      <c r="E82" s="23"/>
      <c r="F82" s="23"/>
      <c r="G82" s="23"/>
      <c r="H82" s="23"/>
      <c r="I82" s="24"/>
      <c r="J82" s="24"/>
    </row>
    <row r="83" spans="1:10" ht="14.25" customHeight="1" outlineLevel="1">
      <c r="A83" s="21"/>
      <c r="B83" s="25"/>
      <c r="C83" s="16"/>
      <c r="D83" s="16" t="s">
        <v>12</v>
      </c>
      <c r="E83" s="16" t="s">
        <v>13</v>
      </c>
      <c r="F83" s="16" t="s">
        <v>14</v>
      </c>
      <c r="G83" s="16" t="s">
        <v>15</v>
      </c>
      <c r="H83" s="16" t="s">
        <v>16</v>
      </c>
      <c r="I83" s="16" t="s">
        <v>17</v>
      </c>
      <c r="J83" s="16" t="s">
        <v>18</v>
      </c>
    </row>
    <row r="84" spans="1:10" ht="14.25" customHeight="1" outlineLevel="1">
      <c r="A84" s="21"/>
      <c r="B84" s="25"/>
      <c r="C84" s="16" t="s">
        <v>10</v>
      </c>
      <c r="D84" s="16" t="s">
        <v>327</v>
      </c>
      <c r="E84" s="16" t="s">
        <v>327</v>
      </c>
      <c r="F84" s="16" t="s">
        <v>324</v>
      </c>
      <c r="G84" s="16"/>
      <c r="H84" s="16"/>
      <c r="I84" s="16" t="s">
        <v>319</v>
      </c>
      <c r="J84" s="16" t="s">
        <v>11</v>
      </c>
    </row>
    <row r="85" spans="1:10" ht="14.25" customHeight="1" outlineLevel="1">
      <c r="A85" s="21"/>
      <c r="B85" s="25"/>
      <c r="C85" s="16" t="s">
        <v>19</v>
      </c>
      <c r="D85" s="16" t="s">
        <v>321</v>
      </c>
      <c r="E85" s="16" t="s">
        <v>339</v>
      </c>
      <c r="F85" s="16" t="s">
        <v>331</v>
      </c>
      <c r="G85" s="16" t="s">
        <v>340</v>
      </c>
      <c r="H85" s="16"/>
      <c r="I85" s="16" t="s">
        <v>10</v>
      </c>
      <c r="J85" s="16" t="s">
        <v>9</v>
      </c>
    </row>
    <row r="86" spans="1:10" ht="14.25" customHeight="1" outlineLevel="1">
      <c r="A86" s="21"/>
      <c r="B86" s="25"/>
      <c r="C86" s="16" t="s">
        <v>20</v>
      </c>
      <c r="D86" s="16" t="s">
        <v>339</v>
      </c>
      <c r="E86" s="16" t="s">
        <v>328</v>
      </c>
      <c r="F86" s="16" t="s">
        <v>331</v>
      </c>
      <c r="G86" s="16" t="s">
        <v>318</v>
      </c>
      <c r="H86" s="16"/>
      <c r="I86" s="16" t="s">
        <v>334</v>
      </c>
      <c r="J86" s="16" t="s">
        <v>8</v>
      </c>
    </row>
    <row r="87" spans="1:10" ht="14.25" customHeight="1" outlineLevel="1">
      <c r="A87" s="21"/>
      <c r="B87" s="25"/>
      <c r="C87" s="16" t="s">
        <v>21</v>
      </c>
      <c r="D87" s="16" t="s">
        <v>328</v>
      </c>
      <c r="E87" s="16" t="s">
        <v>318</v>
      </c>
      <c r="F87" s="16" t="s">
        <v>324</v>
      </c>
      <c r="G87" s="16"/>
      <c r="H87" s="16"/>
      <c r="I87" s="16" t="s">
        <v>319</v>
      </c>
      <c r="J87" s="16" t="s">
        <v>11</v>
      </c>
    </row>
    <row r="88" spans="1:10" ht="14.25" customHeight="1" outlineLevel="1">
      <c r="A88" s="21"/>
      <c r="B88" s="25"/>
      <c r="C88" s="16" t="s">
        <v>22</v>
      </c>
      <c r="D88" s="16" t="s">
        <v>321</v>
      </c>
      <c r="E88" s="16" t="s">
        <v>338</v>
      </c>
      <c r="F88" s="16" t="s">
        <v>341</v>
      </c>
      <c r="G88" s="16"/>
      <c r="H88" s="16"/>
      <c r="I88" s="16" t="s">
        <v>322</v>
      </c>
      <c r="J88" s="16" t="s">
        <v>9</v>
      </c>
    </row>
    <row r="89" spans="1:10" ht="14.25" customHeight="1" outlineLevel="1">
      <c r="A89" s="21"/>
      <c r="B89" s="25"/>
      <c r="C89" s="16" t="s">
        <v>23</v>
      </c>
      <c r="D89" s="16" t="s">
        <v>321</v>
      </c>
      <c r="E89" s="16" t="s">
        <v>339</v>
      </c>
      <c r="F89" s="16" t="s">
        <v>316</v>
      </c>
      <c r="G89" s="16" t="s">
        <v>331</v>
      </c>
      <c r="H89" s="16" t="s">
        <v>331</v>
      </c>
      <c r="I89" s="16" t="s">
        <v>325</v>
      </c>
      <c r="J89" s="16" t="s">
        <v>7</v>
      </c>
    </row>
    <row r="90" spans="1:10" ht="15" customHeight="1">
      <c r="A90" s="21"/>
      <c r="B90" s="21"/>
      <c r="C90" s="22"/>
      <c r="D90" s="22"/>
      <c r="E90" s="26"/>
      <c r="F90" s="22"/>
      <c r="G90" s="22"/>
      <c r="H90" s="22"/>
      <c r="I90" s="22"/>
      <c r="J90" s="22"/>
    </row>
    <row r="91" spans="1:10" ht="14.25" customHeight="1">
      <c r="A91" s="16"/>
      <c r="B91" s="16" t="s">
        <v>0</v>
      </c>
      <c r="C91" s="16" t="s">
        <v>29</v>
      </c>
      <c r="D91" s="16" t="s">
        <v>2</v>
      </c>
      <c r="E91" s="16" t="s">
        <v>3</v>
      </c>
      <c r="F91" s="16" t="s">
        <v>4</v>
      </c>
      <c r="G91" s="16" t="s">
        <v>5</v>
      </c>
      <c r="H91" s="16" t="s">
        <v>6</v>
      </c>
      <c r="I91" s="17"/>
      <c r="J91" s="18"/>
    </row>
    <row r="92" spans="1:10" ht="14.25" customHeight="1">
      <c r="A92" s="16" t="s">
        <v>7</v>
      </c>
      <c r="B92" s="16" t="s">
        <v>56</v>
      </c>
      <c r="C92" s="16" t="s">
        <v>54</v>
      </c>
      <c r="D92" s="16" t="s">
        <v>55</v>
      </c>
      <c r="E92" s="16" t="s">
        <v>9</v>
      </c>
      <c r="F92" s="16"/>
      <c r="G92" s="16"/>
      <c r="H92" s="16" t="s">
        <v>7</v>
      </c>
      <c r="I92" s="17"/>
      <c r="J92" s="21"/>
    </row>
    <row r="93" spans="1:10" ht="14.25" customHeight="1">
      <c r="A93" s="16" t="s">
        <v>8</v>
      </c>
      <c r="B93" s="16" t="s">
        <v>93</v>
      </c>
      <c r="C93" s="16" t="s">
        <v>92</v>
      </c>
      <c r="D93" s="16" t="s">
        <v>44</v>
      </c>
      <c r="E93" s="16" t="s">
        <v>8</v>
      </c>
      <c r="F93" s="16"/>
      <c r="G93" s="16"/>
      <c r="H93" s="16" t="s">
        <v>8</v>
      </c>
      <c r="I93" s="17"/>
      <c r="J93" s="21"/>
    </row>
    <row r="94" spans="1:10" ht="14.25" customHeight="1">
      <c r="A94" s="16" t="s">
        <v>9</v>
      </c>
      <c r="B94" s="16" t="s">
        <v>108</v>
      </c>
      <c r="C94" s="16" t="s">
        <v>107</v>
      </c>
      <c r="D94" s="16" t="s">
        <v>58</v>
      </c>
      <c r="E94" s="16" t="s">
        <v>7</v>
      </c>
      <c r="F94" s="16"/>
      <c r="G94" s="16"/>
      <c r="H94" s="16" t="s">
        <v>9</v>
      </c>
      <c r="I94" s="17"/>
      <c r="J94" s="21"/>
    </row>
    <row r="95" spans="1:10" ht="14.25" customHeight="1">
      <c r="A95" s="16" t="s">
        <v>11</v>
      </c>
      <c r="B95" s="16" t="s">
        <v>150</v>
      </c>
      <c r="C95" s="16" t="s">
        <v>149</v>
      </c>
      <c r="D95" s="16" t="s">
        <v>49</v>
      </c>
      <c r="E95" s="16" t="s">
        <v>326</v>
      </c>
      <c r="F95" s="16"/>
      <c r="G95" s="16"/>
      <c r="H95" s="16" t="s">
        <v>11</v>
      </c>
      <c r="I95" s="17"/>
      <c r="J95" s="21"/>
    </row>
    <row r="96" spans="1:10" ht="15" customHeight="1" outlineLevel="1">
      <c r="A96" s="22"/>
      <c r="B96" s="22"/>
      <c r="C96" s="23"/>
      <c r="D96" s="23"/>
      <c r="E96" s="23"/>
      <c r="F96" s="23"/>
      <c r="G96" s="23"/>
      <c r="H96" s="23"/>
      <c r="I96" s="24"/>
      <c r="J96" s="24"/>
    </row>
    <row r="97" spans="1:10" ht="14.25" customHeight="1" outlineLevel="1">
      <c r="A97" s="21"/>
      <c r="B97" s="25"/>
      <c r="C97" s="16"/>
      <c r="D97" s="16" t="s">
        <v>12</v>
      </c>
      <c r="E97" s="16" t="s">
        <v>13</v>
      </c>
      <c r="F97" s="16" t="s">
        <v>14</v>
      </c>
      <c r="G97" s="16" t="s">
        <v>15</v>
      </c>
      <c r="H97" s="16" t="s">
        <v>16</v>
      </c>
      <c r="I97" s="16" t="s">
        <v>17</v>
      </c>
      <c r="J97" s="16" t="s">
        <v>18</v>
      </c>
    </row>
    <row r="98" spans="1:10" ht="14.25" customHeight="1" outlineLevel="1">
      <c r="A98" s="21"/>
      <c r="B98" s="25"/>
      <c r="C98" s="16" t="s">
        <v>10</v>
      </c>
      <c r="D98" s="16" t="s">
        <v>342</v>
      </c>
      <c r="E98" s="16" t="s">
        <v>321</v>
      </c>
      <c r="F98" s="16" t="s">
        <v>318</v>
      </c>
      <c r="G98" s="16" t="s">
        <v>327</v>
      </c>
      <c r="H98" s="16"/>
      <c r="I98" s="16" t="s">
        <v>334</v>
      </c>
      <c r="J98" s="16" t="s">
        <v>11</v>
      </c>
    </row>
    <row r="99" spans="1:10" ht="14.25" customHeight="1" outlineLevel="1">
      <c r="A99" s="21"/>
      <c r="B99" s="25"/>
      <c r="C99" s="16" t="s">
        <v>19</v>
      </c>
      <c r="D99" s="16" t="s">
        <v>330</v>
      </c>
      <c r="E99" s="16" t="s">
        <v>331</v>
      </c>
      <c r="F99" s="16" t="s">
        <v>324</v>
      </c>
      <c r="G99" s="16"/>
      <c r="H99" s="16"/>
      <c r="I99" s="16" t="s">
        <v>319</v>
      </c>
      <c r="J99" s="16" t="s">
        <v>9</v>
      </c>
    </row>
    <row r="100" spans="1:10" ht="14.25" customHeight="1" outlineLevel="1">
      <c r="A100" s="21"/>
      <c r="B100" s="25"/>
      <c r="C100" s="16" t="s">
        <v>20</v>
      </c>
      <c r="D100" s="16" t="s">
        <v>324</v>
      </c>
      <c r="E100" s="16" t="s">
        <v>316</v>
      </c>
      <c r="F100" s="16" t="s">
        <v>316</v>
      </c>
      <c r="G100" s="16"/>
      <c r="H100" s="16"/>
      <c r="I100" s="16" t="s">
        <v>319</v>
      </c>
      <c r="J100" s="16" t="s">
        <v>8</v>
      </c>
    </row>
    <row r="101" spans="1:10" ht="14.25" customHeight="1" outlineLevel="1">
      <c r="A101" s="21"/>
      <c r="B101" s="25"/>
      <c r="C101" s="16" t="s">
        <v>21</v>
      </c>
      <c r="D101" s="16" t="s">
        <v>338</v>
      </c>
      <c r="E101" s="16" t="s">
        <v>316</v>
      </c>
      <c r="F101" s="16" t="s">
        <v>342</v>
      </c>
      <c r="G101" s="16" t="s">
        <v>342</v>
      </c>
      <c r="H101" s="16"/>
      <c r="I101" s="16" t="s">
        <v>334</v>
      </c>
      <c r="J101" s="16" t="s">
        <v>11</v>
      </c>
    </row>
    <row r="102" spans="1:10" ht="14.25" customHeight="1" outlineLevel="1">
      <c r="A102" s="21"/>
      <c r="B102" s="25"/>
      <c r="C102" s="16" t="s">
        <v>22</v>
      </c>
      <c r="D102" s="16" t="s">
        <v>320</v>
      </c>
      <c r="E102" s="16" t="s">
        <v>331</v>
      </c>
      <c r="F102" s="16" t="s">
        <v>317</v>
      </c>
      <c r="G102" s="16" t="s">
        <v>343</v>
      </c>
      <c r="H102" s="16"/>
      <c r="I102" s="16" t="s">
        <v>334</v>
      </c>
      <c r="J102" s="16" t="s">
        <v>9</v>
      </c>
    </row>
    <row r="103" spans="1:10" ht="14.25" customHeight="1" outlineLevel="1">
      <c r="A103" s="21"/>
      <c r="B103" s="25"/>
      <c r="C103" s="16" t="s">
        <v>23</v>
      </c>
      <c r="D103" s="16" t="s">
        <v>329</v>
      </c>
      <c r="E103" s="16" t="s">
        <v>328</v>
      </c>
      <c r="F103" s="16" t="s">
        <v>324</v>
      </c>
      <c r="G103" s="16"/>
      <c r="H103" s="16"/>
      <c r="I103" s="16" t="s">
        <v>319</v>
      </c>
      <c r="J103" s="16" t="s">
        <v>7</v>
      </c>
    </row>
    <row r="104" spans="1:10" ht="15" customHeight="1">
      <c r="A104" s="21"/>
      <c r="B104" s="21"/>
      <c r="C104" s="22"/>
      <c r="D104" s="22"/>
      <c r="E104" s="26"/>
      <c r="F104" s="22"/>
      <c r="G104" s="22"/>
      <c r="H104" s="22"/>
      <c r="I104" s="22"/>
      <c r="J104" s="22"/>
    </row>
    <row r="105" spans="1:10" ht="14.25" customHeight="1">
      <c r="A105" s="16"/>
      <c r="B105" s="16" t="s">
        <v>0</v>
      </c>
      <c r="C105" s="16" t="s">
        <v>30</v>
      </c>
      <c r="D105" s="16" t="s">
        <v>2</v>
      </c>
      <c r="E105" s="16" t="s">
        <v>3</v>
      </c>
      <c r="F105" s="16" t="s">
        <v>4</v>
      </c>
      <c r="G105" s="16" t="s">
        <v>5</v>
      </c>
      <c r="H105" s="16" t="s">
        <v>6</v>
      </c>
      <c r="I105" s="17"/>
      <c r="J105" s="18"/>
    </row>
    <row r="106" spans="1:10" ht="14.25" customHeight="1">
      <c r="A106" s="16" t="s">
        <v>7</v>
      </c>
      <c r="B106" s="16" t="s">
        <v>53</v>
      </c>
      <c r="C106" s="16" t="s">
        <v>51</v>
      </c>
      <c r="D106" s="16" t="s">
        <v>52</v>
      </c>
      <c r="E106" s="16" t="s">
        <v>9</v>
      </c>
      <c r="F106" s="16"/>
      <c r="G106" s="16"/>
      <c r="H106" s="16" t="s">
        <v>7</v>
      </c>
      <c r="I106" s="17"/>
      <c r="J106" s="21"/>
    </row>
    <row r="107" spans="1:10" ht="14.25" customHeight="1">
      <c r="A107" s="16" t="s">
        <v>8</v>
      </c>
      <c r="B107" s="16" t="s">
        <v>104</v>
      </c>
      <c r="C107" s="16" t="s">
        <v>103</v>
      </c>
      <c r="D107" s="16" t="s">
        <v>66</v>
      </c>
      <c r="E107" s="16" t="s">
        <v>8</v>
      </c>
      <c r="F107" s="16"/>
      <c r="G107" s="16"/>
      <c r="H107" s="16" t="s">
        <v>8</v>
      </c>
      <c r="I107" s="17"/>
      <c r="J107" s="21"/>
    </row>
    <row r="108" spans="1:10" ht="14.25" customHeight="1">
      <c r="A108" s="16" t="s">
        <v>9</v>
      </c>
      <c r="B108" s="16" t="s">
        <v>117</v>
      </c>
      <c r="C108" s="16" t="s">
        <v>116</v>
      </c>
      <c r="D108" s="16" t="s">
        <v>58</v>
      </c>
      <c r="E108" s="16" t="s">
        <v>7</v>
      </c>
      <c r="F108" s="16"/>
      <c r="G108" s="16"/>
      <c r="H108" s="16" t="s">
        <v>9</v>
      </c>
      <c r="I108" s="17"/>
      <c r="J108" s="21"/>
    </row>
    <row r="109" spans="1:10" ht="14.25" customHeight="1">
      <c r="A109" s="16" t="s">
        <v>11</v>
      </c>
      <c r="B109" s="16" t="s">
        <v>140</v>
      </c>
      <c r="C109" s="16" t="s">
        <v>139</v>
      </c>
      <c r="D109" s="16" t="s">
        <v>41</v>
      </c>
      <c r="E109" s="16" t="s">
        <v>326</v>
      </c>
      <c r="F109" s="16"/>
      <c r="G109" s="16"/>
      <c r="H109" s="16" t="s">
        <v>11</v>
      </c>
      <c r="I109" s="17"/>
      <c r="J109" s="21"/>
    </row>
    <row r="110" spans="1:10" ht="15" customHeight="1" outlineLevel="1">
      <c r="A110" s="22"/>
      <c r="B110" s="22"/>
      <c r="C110" s="23"/>
      <c r="D110" s="23"/>
      <c r="E110" s="23"/>
      <c r="F110" s="23"/>
      <c r="G110" s="23"/>
      <c r="H110" s="23"/>
      <c r="I110" s="24"/>
      <c r="J110" s="24"/>
    </row>
    <row r="111" spans="1:10" ht="14.25" customHeight="1" outlineLevel="1">
      <c r="A111" s="21"/>
      <c r="B111" s="25"/>
      <c r="C111" s="16"/>
      <c r="D111" s="16" t="s">
        <v>12</v>
      </c>
      <c r="E111" s="16" t="s">
        <v>13</v>
      </c>
      <c r="F111" s="16" t="s">
        <v>14</v>
      </c>
      <c r="G111" s="16" t="s">
        <v>15</v>
      </c>
      <c r="H111" s="16" t="s">
        <v>16</v>
      </c>
      <c r="I111" s="16" t="s">
        <v>17</v>
      </c>
      <c r="J111" s="16" t="s">
        <v>18</v>
      </c>
    </row>
    <row r="112" spans="1:10" ht="14.25" customHeight="1" outlineLevel="1">
      <c r="A112" s="21"/>
      <c r="B112" s="25"/>
      <c r="C112" s="16" t="s">
        <v>10</v>
      </c>
      <c r="D112" s="16" t="s">
        <v>328</v>
      </c>
      <c r="E112" s="16" t="s">
        <v>331</v>
      </c>
      <c r="F112" s="16" t="s">
        <v>336</v>
      </c>
      <c r="G112" s="16"/>
      <c r="H112" s="16"/>
      <c r="I112" s="16" t="s">
        <v>319</v>
      </c>
      <c r="J112" s="16" t="s">
        <v>11</v>
      </c>
    </row>
    <row r="113" spans="1:10" ht="14.25" customHeight="1" outlineLevel="1">
      <c r="A113" s="21"/>
      <c r="B113" s="25"/>
      <c r="C113" s="16" t="s">
        <v>19</v>
      </c>
      <c r="D113" s="16" t="s">
        <v>331</v>
      </c>
      <c r="E113" s="16" t="s">
        <v>317</v>
      </c>
      <c r="F113" s="16" t="s">
        <v>316</v>
      </c>
      <c r="G113" s="16"/>
      <c r="H113" s="16"/>
      <c r="I113" s="16" t="s">
        <v>319</v>
      </c>
      <c r="J113" s="16" t="s">
        <v>9</v>
      </c>
    </row>
    <row r="114" spans="1:10" ht="14.25" customHeight="1" outlineLevel="1">
      <c r="A114" s="21"/>
      <c r="B114" s="25"/>
      <c r="C114" s="16" t="s">
        <v>20</v>
      </c>
      <c r="D114" s="16" t="s">
        <v>318</v>
      </c>
      <c r="E114" s="16" t="s">
        <v>324</v>
      </c>
      <c r="F114" s="16" t="s">
        <v>327</v>
      </c>
      <c r="G114" s="16"/>
      <c r="H114" s="16"/>
      <c r="I114" s="16" t="s">
        <v>319</v>
      </c>
      <c r="J114" s="16" t="s">
        <v>8</v>
      </c>
    </row>
    <row r="115" spans="1:10" ht="14.25" customHeight="1" outlineLevel="1">
      <c r="A115" s="21"/>
      <c r="B115" s="25"/>
      <c r="C115" s="16" t="s">
        <v>21</v>
      </c>
      <c r="D115" s="16" t="s">
        <v>324</v>
      </c>
      <c r="E115" s="16" t="s">
        <v>352</v>
      </c>
      <c r="F115" s="16" t="s">
        <v>324</v>
      </c>
      <c r="G115" s="16"/>
      <c r="H115" s="16"/>
      <c r="I115" s="16" t="s">
        <v>319</v>
      </c>
      <c r="J115" s="16" t="s">
        <v>11</v>
      </c>
    </row>
    <row r="116" spans="1:10" ht="14.25" customHeight="1" outlineLevel="1">
      <c r="A116" s="21"/>
      <c r="B116" s="25"/>
      <c r="C116" s="16" t="s">
        <v>22</v>
      </c>
      <c r="D116" s="16" t="s">
        <v>321</v>
      </c>
      <c r="E116" s="16" t="s">
        <v>331</v>
      </c>
      <c r="F116" s="16" t="s">
        <v>339</v>
      </c>
      <c r="G116" s="16" t="s">
        <v>331</v>
      </c>
      <c r="H116" s="16" t="s">
        <v>327</v>
      </c>
      <c r="I116" s="16" t="s">
        <v>325</v>
      </c>
      <c r="J116" s="16" t="s">
        <v>9</v>
      </c>
    </row>
    <row r="117" spans="1:10" ht="14.25" customHeight="1" outlineLevel="1">
      <c r="A117" s="21"/>
      <c r="B117" s="25"/>
      <c r="C117" s="16" t="s">
        <v>23</v>
      </c>
      <c r="D117" s="16" t="s">
        <v>327</v>
      </c>
      <c r="E117" s="16" t="s">
        <v>345</v>
      </c>
      <c r="F117" s="16" t="s">
        <v>330</v>
      </c>
      <c r="G117" s="16" t="s">
        <v>345</v>
      </c>
      <c r="H117" s="16" t="s">
        <v>330</v>
      </c>
      <c r="I117" s="16" t="s">
        <v>325</v>
      </c>
      <c r="J117" s="16" t="s">
        <v>7</v>
      </c>
    </row>
    <row r="118" spans="1:10">
      <c r="J118" s="22"/>
    </row>
    <row r="119" spans="1:10" ht="14.25" customHeight="1">
      <c r="A119" s="16"/>
      <c r="B119" s="16" t="s">
        <v>0</v>
      </c>
      <c r="C119" s="16" t="s">
        <v>31</v>
      </c>
      <c r="D119" s="16" t="s">
        <v>2</v>
      </c>
      <c r="E119" s="16" t="s">
        <v>3</v>
      </c>
      <c r="F119" s="16" t="s">
        <v>4</v>
      </c>
      <c r="G119" s="16" t="s">
        <v>5</v>
      </c>
      <c r="H119" s="16" t="s">
        <v>6</v>
      </c>
      <c r="I119" s="17"/>
      <c r="J119" s="18"/>
    </row>
    <row r="120" spans="1:10" ht="14.25" customHeight="1">
      <c r="A120" s="16" t="s">
        <v>7</v>
      </c>
      <c r="B120" s="16" t="s">
        <v>63</v>
      </c>
      <c r="C120" s="16" t="s">
        <v>62</v>
      </c>
      <c r="D120" s="16" t="s">
        <v>64</v>
      </c>
      <c r="E120" s="16" t="s">
        <v>8</v>
      </c>
      <c r="F120" s="16"/>
      <c r="G120" s="16"/>
      <c r="H120" s="16" t="s">
        <v>8</v>
      </c>
      <c r="I120" s="17"/>
      <c r="J120" s="21"/>
    </row>
    <row r="121" spans="1:10" ht="14.25" customHeight="1">
      <c r="A121" s="16" t="s">
        <v>8</v>
      </c>
      <c r="B121" s="16" t="s">
        <v>95</v>
      </c>
      <c r="C121" s="16" t="s">
        <v>94</v>
      </c>
      <c r="D121" s="16" t="s">
        <v>58</v>
      </c>
      <c r="E121" s="16" t="s">
        <v>9</v>
      </c>
      <c r="F121" s="16"/>
      <c r="G121" s="16"/>
      <c r="H121" s="16" t="s">
        <v>7</v>
      </c>
      <c r="I121" s="17"/>
      <c r="J121" s="21"/>
    </row>
    <row r="122" spans="1:10" ht="14.25" customHeight="1">
      <c r="A122" s="16" t="s">
        <v>9</v>
      </c>
      <c r="B122" s="16" t="s">
        <v>120</v>
      </c>
      <c r="C122" s="16" t="s">
        <v>119</v>
      </c>
      <c r="D122" s="16" t="s">
        <v>47</v>
      </c>
      <c r="E122" s="16" t="s">
        <v>7</v>
      </c>
      <c r="F122" s="16"/>
      <c r="G122" s="16"/>
      <c r="H122" s="16" t="s">
        <v>9</v>
      </c>
      <c r="I122" s="17"/>
      <c r="J122" s="21"/>
    </row>
    <row r="123" spans="1:10" ht="14.25" customHeight="1">
      <c r="A123" s="16" t="s">
        <v>11</v>
      </c>
      <c r="B123" s="16" t="s">
        <v>152</v>
      </c>
      <c r="C123" s="16" t="s">
        <v>151</v>
      </c>
      <c r="D123" s="16" t="s">
        <v>41</v>
      </c>
      <c r="E123" s="16" t="s">
        <v>326</v>
      </c>
      <c r="F123" s="16"/>
      <c r="G123" s="16"/>
      <c r="H123" s="16" t="s">
        <v>11</v>
      </c>
      <c r="I123" s="17"/>
      <c r="J123" s="21"/>
    </row>
    <row r="124" spans="1:10" ht="15" customHeight="1" outlineLevel="1">
      <c r="A124" s="22"/>
      <c r="B124" s="22"/>
      <c r="C124" s="23"/>
      <c r="D124" s="23"/>
      <c r="E124" s="23"/>
      <c r="F124" s="23"/>
      <c r="G124" s="23"/>
      <c r="H124" s="23"/>
      <c r="I124" s="24"/>
      <c r="J124" s="24"/>
    </row>
    <row r="125" spans="1:10" ht="14.25" customHeight="1" outlineLevel="1">
      <c r="A125" s="21"/>
      <c r="B125" s="25"/>
      <c r="C125" s="16"/>
      <c r="D125" s="16" t="s">
        <v>12</v>
      </c>
      <c r="E125" s="16" t="s">
        <v>13</v>
      </c>
      <c r="F125" s="16" t="s">
        <v>14</v>
      </c>
      <c r="G125" s="16" t="s">
        <v>15</v>
      </c>
      <c r="H125" s="16" t="s">
        <v>16</v>
      </c>
      <c r="I125" s="16" t="s">
        <v>17</v>
      </c>
      <c r="J125" s="16" t="s">
        <v>18</v>
      </c>
    </row>
    <row r="126" spans="1:10" ht="14.25" customHeight="1" outlineLevel="1">
      <c r="A126" s="21"/>
      <c r="B126" s="25"/>
      <c r="C126" s="16" t="s">
        <v>10</v>
      </c>
      <c r="D126" s="16" t="s">
        <v>316</v>
      </c>
      <c r="E126" s="16" t="s">
        <v>329</v>
      </c>
      <c r="F126" s="16" t="s">
        <v>331</v>
      </c>
      <c r="G126" s="16"/>
      <c r="H126" s="16"/>
      <c r="I126" s="16" t="s">
        <v>319</v>
      </c>
      <c r="J126" s="16" t="s">
        <v>11</v>
      </c>
    </row>
    <row r="127" spans="1:10" ht="14.25" customHeight="1" outlineLevel="1">
      <c r="A127" s="21"/>
      <c r="B127" s="25"/>
      <c r="C127" s="16" t="s">
        <v>19</v>
      </c>
      <c r="D127" s="16" t="s">
        <v>336</v>
      </c>
      <c r="E127" s="16" t="s">
        <v>339</v>
      </c>
      <c r="F127" s="16" t="s">
        <v>327</v>
      </c>
      <c r="G127" s="16" t="s">
        <v>328</v>
      </c>
      <c r="H127" s="16"/>
      <c r="I127" s="16" t="s">
        <v>334</v>
      </c>
      <c r="J127" s="16" t="s">
        <v>9</v>
      </c>
    </row>
    <row r="128" spans="1:10" ht="14.25" customHeight="1" outlineLevel="1">
      <c r="A128" s="21"/>
      <c r="B128" s="25"/>
      <c r="C128" s="16" t="s">
        <v>20</v>
      </c>
      <c r="D128" s="16" t="s">
        <v>316</v>
      </c>
      <c r="E128" s="16" t="s">
        <v>316</v>
      </c>
      <c r="F128" s="16" t="s">
        <v>328</v>
      </c>
      <c r="G128" s="16"/>
      <c r="H128" s="16"/>
      <c r="I128" s="16" t="s">
        <v>319</v>
      </c>
      <c r="J128" s="16" t="s">
        <v>8</v>
      </c>
    </row>
    <row r="129" spans="1:10" ht="14.25" customHeight="1" outlineLevel="1">
      <c r="A129" s="21"/>
      <c r="B129" s="25"/>
      <c r="C129" s="16" t="s">
        <v>21</v>
      </c>
      <c r="D129" s="16" t="s">
        <v>331</v>
      </c>
      <c r="E129" s="16" t="s">
        <v>328</v>
      </c>
      <c r="F129" s="16" t="s">
        <v>324</v>
      </c>
      <c r="G129" s="16"/>
      <c r="H129" s="16"/>
      <c r="I129" s="16" t="s">
        <v>319</v>
      </c>
      <c r="J129" s="16" t="s">
        <v>11</v>
      </c>
    </row>
    <row r="130" spans="1:10" ht="14.25" customHeight="1" outlineLevel="1">
      <c r="A130" s="21"/>
      <c r="B130" s="25"/>
      <c r="C130" s="16" t="s">
        <v>22</v>
      </c>
      <c r="D130" s="16" t="s">
        <v>323</v>
      </c>
      <c r="E130" s="16" t="s">
        <v>317</v>
      </c>
      <c r="F130" s="16" t="s">
        <v>351</v>
      </c>
      <c r="G130" s="16" t="s">
        <v>339</v>
      </c>
      <c r="H130" s="16"/>
      <c r="I130" s="16" t="s">
        <v>10</v>
      </c>
      <c r="J130" s="16" t="s">
        <v>9</v>
      </c>
    </row>
    <row r="131" spans="1:10" ht="14.25" customHeight="1" outlineLevel="1">
      <c r="A131" s="21"/>
      <c r="B131" s="25"/>
      <c r="C131" s="16" t="s">
        <v>23</v>
      </c>
      <c r="D131" s="16" t="s">
        <v>327</v>
      </c>
      <c r="E131" s="16" t="s">
        <v>327</v>
      </c>
      <c r="F131" s="16" t="s">
        <v>329</v>
      </c>
      <c r="G131" s="16"/>
      <c r="H131" s="16"/>
      <c r="I131" s="16" t="s">
        <v>319</v>
      </c>
      <c r="J131" s="16" t="s">
        <v>7</v>
      </c>
    </row>
    <row r="132" spans="1:10" ht="15" customHeight="1">
      <c r="A132" s="21"/>
      <c r="B132" s="21"/>
      <c r="C132" s="22"/>
      <c r="D132" s="22"/>
      <c r="E132" s="26"/>
      <c r="F132" s="22"/>
      <c r="G132" s="22"/>
      <c r="H132" s="22"/>
      <c r="I132" s="22"/>
      <c r="J132" s="22"/>
    </row>
    <row r="133" spans="1:10" ht="14.25" customHeight="1">
      <c r="A133" s="16"/>
      <c r="B133" s="16" t="s">
        <v>0</v>
      </c>
      <c r="C133" s="16" t="s">
        <v>32</v>
      </c>
      <c r="D133" s="16" t="s">
        <v>2</v>
      </c>
      <c r="E133" s="16" t="s">
        <v>3</v>
      </c>
      <c r="F133" s="16" t="s">
        <v>4</v>
      </c>
      <c r="G133" s="16" t="s">
        <v>5</v>
      </c>
      <c r="H133" s="16" t="s">
        <v>6</v>
      </c>
      <c r="I133" s="17"/>
      <c r="J133" s="18"/>
    </row>
    <row r="134" spans="1:10" ht="14.25" customHeight="1">
      <c r="A134" s="16" t="s">
        <v>7</v>
      </c>
      <c r="B134" s="16" t="s">
        <v>67</v>
      </c>
      <c r="C134" s="16" t="s">
        <v>65</v>
      </c>
      <c r="D134" s="16" t="s">
        <v>66</v>
      </c>
      <c r="E134" s="16"/>
      <c r="F134" s="16"/>
      <c r="G134" s="16"/>
      <c r="H134" s="16"/>
      <c r="I134" s="17"/>
      <c r="J134" s="21"/>
    </row>
    <row r="135" spans="1:10" ht="14.25" customHeight="1">
      <c r="A135" s="16" t="s">
        <v>8</v>
      </c>
      <c r="B135" s="16" t="s">
        <v>98</v>
      </c>
      <c r="C135" s="16" t="s">
        <v>96</v>
      </c>
      <c r="D135" s="16" t="s">
        <v>49</v>
      </c>
      <c r="E135" s="16" t="s">
        <v>8</v>
      </c>
      <c r="F135" s="16"/>
      <c r="G135" s="16"/>
      <c r="H135" s="16" t="s">
        <v>7</v>
      </c>
      <c r="I135" s="17"/>
      <c r="J135" s="21"/>
    </row>
    <row r="136" spans="1:10" ht="14.25" customHeight="1">
      <c r="A136" s="16" t="s">
        <v>9</v>
      </c>
      <c r="B136" s="16" t="s">
        <v>132</v>
      </c>
      <c r="C136" s="16" t="s">
        <v>131</v>
      </c>
      <c r="D136" s="16" t="s">
        <v>87</v>
      </c>
      <c r="E136" s="16" t="s">
        <v>7</v>
      </c>
      <c r="F136" s="16"/>
      <c r="G136" s="16"/>
      <c r="H136" s="16" t="s">
        <v>8</v>
      </c>
      <c r="I136" s="17"/>
      <c r="J136" s="21"/>
    </row>
    <row r="137" spans="1:10" ht="14.25" customHeight="1">
      <c r="A137" s="16" t="s">
        <v>11</v>
      </c>
      <c r="B137" s="16" t="s">
        <v>154</v>
      </c>
      <c r="C137" s="16" t="s">
        <v>153</v>
      </c>
      <c r="D137" s="16" t="s">
        <v>122</v>
      </c>
      <c r="E137" s="16" t="s">
        <v>326</v>
      </c>
      <c r="F137" s="16"/>
      <c r="G137" s="16"/>
      <c r="H137" s="16" t="s">
        <v>9</v>
      </c>
      <c r="I137" s="17"/>
      <c r="J137" s="21"/>
    </row>
    <row r="138" spans="1:10" ht="15" customHeight="1" outlineLevel="1">
      <c r="A138" s="22"/>
      <c r="B138" s="22"/>
      <c r="C138" s="23"/>
      <c r="D138" s="23"/>
      <c r="E138" s="23"/>
      <c r="F138" s="23"/>
      <c r="G138" s="23"/>
      <c r="H138" s="23"/>
      <c r="I138" s="24"/>
      <c r="J138" s="24"/>
    </row>
    <row r="139" spans="1:10" ht="14.25" customHeight="1" outlineLevel="1">
      <c r="A139" s="21"/>
      <c r="B139" s="25"/>
      <c r="C139" s="16"/>
      <c r="D139" s="16" t="s">
        <v>12</v>
      </c>
      <c r="E139" s="16" t="s">
        <v>13</v>
      </c>
      <c r="F139" s="16" t="s">
        <v>14</v>
      </c>
      <c r="G139" s="16" t="s">
        <v>15</v>
      </c>
      <c r="H139" s="16" t="s">
        <v>16</v>
      </c>
      <c r="I139" s="16" t="s">
        <v>17</v>
      </c>
      <c r="J139" s="16" t="s">
        <v>18</v>
      </c>
    </row>
    <row r="140" spans="1:10" ht="14.25" customHeight="1" outlineLevel="1">
      <c r="A140" s="21"/>
      <c r="B140" s="25"/>
      <c r="C140" s="16" t="s">
        <v>10</v>
      </c>
      <c r="D140" s="16"/>
      <c r="E140" s="16"/>
      <c r="F140" s="16"/>
      <c r="G140" s="16"/>
      <c r="H140" s="16"/>
      <c r="I140" s="16"/>
      <c r="J140" s="16" t="s">
        <v>11</v>
      </c>
    </row>
    <row r="141" spans="1:10" ht="14.25" customHeight="1" outlineLevel="1">
      <c r="A141" s="21"/>
      <c r="B141" s="25"/>
      <c r="C141" s="16" t="s">
        <v>19</v>
      </c>
      <c r="D141" s="16" t="s">
        <v>331</v>
      </c>
      <c r="E141" s="16" t="s">
        <v>324</v>
      </c>
      <c r="F141" s="16" t="s">
        <v>316</v>
      </c>
      <c r="G141" s="16"/>
      <c r="H141" s="16"/>
      <c r="I141" s="16" t="s">
        <v>319</v>
      </c>
      <c r="J141" s="16" t="s">
        <v>9</v>
      </c>
    </row>
    <row r="142" spans="1:10" ht="14.25" customHeight="1" outlineLevel="1">
      <c r="A142" s="21"/>
      <c r="B142" s="25"/>
      <c r="C142" s="16" t="s">
        <v>20</v>
      </c>
      <c r="D142" s="16"/>
      <c r="E142" s="16"/>
      <c r="F142" s="16"/>
      <c r="G142" s="16"/>
      <c r="H142" s="16"/>
      <c r="I142" s="16"/>
      <c r="J142" s="16" t="s">
        <v>8</v>
      </c>
    </row>
    <row r="143" spans="1:10" ht="14.25" customHeight="1" outlineLevel="1">
      <c r="A143" s="21"/>
      <c r="B143" s="25"/>
      <c r="C143" s="16" t="s">
        <v>21</v>
      </c>
      <c r="D143" s="16" t="s">
        <v>324</v>
      </c>
      <c r="E143" s="16" t="s">
        <v>320</v>
      </c>
      <c r="F143" s="16" t="s">
        <v>327</v>
      </c>
      <c r="G143" s="16" t="s">
        <v>320</v>
      </c>
      <c r="H143" s="16" t="s">
        <v>316</v>
      </c>
      <c r="I143" s="16" t="s">
        <v>325</v>
      </c>
      <c r="J143" s="16" t="s">
        <v>11</v>
      </c>
    </row>
    <row r="144" spans="1:10" ht="14.25" customHeight="1" outlineLevel="1">
      <c r="A144" s="21"/>
      <c r="B144" s="25"/>
      <c r="C144" s="16" t="s">
        <v>22</v>
      </c>
      <c r="D144" s="16"/>
      <c r="E144" s="16"/>
      <c r="F144" s="16"/>
      <c r="G144" s="16"/>
      <c r="H144" s="16"/>
      <c r="I144" s="16"/>
      <c r="J144" s="16" t="s">
        <v>9</v>
      </c>
    </row>
    <row r="145" spans="1:10" ht="14.25" customHeight="1" outlineLevel="1">
      <c r="A145" s="21"/>
      <c r="B145" s="25"/>
      <c r="C145" s="16" t="s">
        <v>23</v>
      </c>
      <c r="D145" s="16" t="s">
        <v>347</v>
      </c>
      <c r="E145" s="16" t="s">
        <v>331</v>
      </c>
      <c r="F145" s="16" t="s">
        <v>340</v>
      </c>
      <c r="G145" s="16" t="s">
        <v>330</v>
      </c>
      <c r="H145" s="16"/>
      <c r="I145" s="16" t="s">
        <v>334</v>
      </c>
      <c r="J145" s="16" t="s">
        <v>7</v>
      </c>
    </row>
    <row r="146" spans="1:10" ht="15" customHeight="1">
      <c r="A146" s="21"/>
      <c r="B146" s="21"/>
      <c r="C146" s="22"/>
      <c r="D146" s="22"/>
      <c r="E146" s="26"/>
      <c r="F146" s="22"/>
      <c r="G146" s="22"/>
      <c r="H146" s="22"/>
      <c r="I146" s="22"/>
      <c r="J146" s="22"/>
    </row>
    <row r="147" spans="1:10" ht="14.25" customHeight="1">
      <c r="A147" s="16"/>
      <c r="B147" s="16" t="s">
        <v>0</v>
      </c>
      <c r="C147" s="44" t="s">
        <v>33</v>
      </c>
      <c r="D147" s="16" t="s">
        <v>2</v>
      </c>
      <c r="E147" s="16" t="s">
        <v>3</v>
      </c>
      <c r="F147" s="16" t="s">
        <v>4</v>
      </c>
      <c r="G147" s="16" t="s">
        <v>5</v>
      </c>
      <c r="H147" s="16" t="s">
        <v>6</v>
      </c>
      <c r="I147" s="17"/>
      <c r="J147" s="18"/>
    </row>
    <row r="148" spans="1:10" ht="14.25" customHeight="1">
      <c r="A148" s="16" t="s">
        <v>7</v>
      </c>
      <c r="B148" s="49">
        <v>2079</v>
      </c>
      <c r="C148" s="46" t="s">
        <v>68</v>
      </c>
      <c r="D148" s="48" t="s">
        <v>69</v>
      </c>
      <c r="E148" s="16" t="s">
        <v>8</v>
      </c>
      <c r="F148" s="16"/>
      <c r="G148" s="16"/>
      <c r="H148" s="16" t="s">
        <v>7</v>
      </c>
      <c r="I148" s="17"/>
      <c r="J148" s="21"/>
    </row>
    <row r="149" spans="1:10" ht="14.25" customHeight="1">
      <c r="A149" s="16" t="s">
        <v>8</v>
      </c>
      <c r="B149" s="16" t="s">
        <v>78</v>
      </c>
      <c r="C149" s="45" t="s">
        <v>77</v>
      </c>
      <c r="D149" s="16" t="s">
        <v>49</v>
      </c>
      <c r="E149" s="16"/>
      <c r="F149" s="16"/>
      <c r="G149" s="16"/>
      <c r="H149" s="16"/>
      <c r="I149" s="17"/>
      <c r="J149" s="21"/>
    </row>
    <row r="150" spans="1:10" ht="14.25" customHeight="1">
      <c r="A150" s="16" t="s">
        <v>9</v>
      </c>
      <c r="B150" s="16" t="s">
        <v>106</v>
      </c>
      <c r="C150" s="16" t="s">
        <v>105</v>
      </c>
      <c r="D150" s="16" t="s">
        <v>58</v>
      </c>
      <c r="E150" s="16" t="s">
        <v>326</v>
      </c>
      <c r="F150" s="16"/>
      <c r="G150" s="16"/>
      <c r="H150" s="16" t="s">
        <v>9</v>
      </c>
      <c r="I150" s="17"/>
      <c r="J150" s="21"/>
    </row>
    <row r="151" spans="1:10" ht="14.25" customHeight="1">
      <c r="A151" s="16" t="s">
        <v>11</v>
      </c>
      <c r="B151" s="16" t="s">
        <v>156</v>
      </c>
      <c r="C151" s="16" t="s">
        <v>155</v>
      </c>
      <c r="D151" s="16" t="s">
        <v>66</v>
      </c>
      <c r="E151" s="16" t="s">
        <v>7</v>
      </c>
      <c r="F151" s="16"/>
      <c r="G151" s="16"/>
      <c r="H151" s="16" t="s">
        <v>8</v>
      </c>
      <c r="I151" s="17"/>
      <c r="J151" s="21"/>
    </row>
    <row r="152" spans="1:10" ht="15" customHeight="1" outlineLevel="1">
      <c r="A152" s="22"/>
      <c r="B152" s="22"/>
      <c r="C152" s="23"/>
      <c r="D152" s="23"/>
      <c r="E152" s="23"/>
      <c r="F152" s="23"/>
      <c r="G152" s="23"/>
      <c r="H152" s="23"/>
      <c r="I152" s="24"/>
      <c r="J152" s="24"/>
    </row>
    <row r="153" spans="1:10" ht="14.25" customHeight="1" outlineLevel="1">
      <c r="A153" s="21"/>
      <c r="B153" s="25"/>
      <c r="C153" s="16"/>
      <c r="D153" s="16" t="s">
        <v>12</v>
      </c>
      <c r="E153" s="16" t="s">
        <v>13</v>
      </c>
      <c r="F153" s="16" t="s">
        <v>14</v>
      </c>
      <c r="G153" s="16" t="s">
        <v>15</v>
      </c>
      <c r="H153" s="16" t="s">
        <v>16</v>
      </c>
      <c r="I153" s="16" t="s">
        <v>17</v>
      </c>
      <c r="J153" s="16" t="s">
        <v>18</v>
      </c>
    </row>
    <row r="154" spans="1:10" ht="14.25" customHeight="1" outlineLevel="1">
      <c r="A154" s="21"/>
      <c r="B154" s="25"/>
      <c r="C154" s="16" t="s">
        <v>10</v>
      </c>
      <c r="D154" s="16" t="s">
        <v>330</v>
      </c>
      <c r="E154" s="16" t="s">
        <v>346</v>
      </c>
      <c r="F154" s="16" t="s">
        <v>329</v>
      </c>
      <c r="G154" s="16"/>
      <c r="H154" s="16"/>
      <c r="I154" s="16" t="s">
        <v>319</v>
      </c>
      <c r="J154" s="16" t="s">
        <v>11</v>
      </c>
    </row>
    <row r="155" spans="1:10" ht="14.25" customHeight="1" outlineLevel="1">
      <c r="A155" s="21"/>
      <c r="B155" s="25"/>
      <c r="C155" s="16" t="s">
        <v>19</v>
      </c>
      <c r="D155" s="16"/>
      <c r="E155" s="16"/>
      <c r="F155" s="16"/>
      <c r="G155" s="16"/>
      <c r="H155" s="16"/>
      <c r="I155" s="16"/>
      <c r="J155" s="16" t="s">
        <v>9</v>
      </c>
    </row>
    <row r="156" spans="1:10" ht="14.25" customHeight="1" outlineLevel="1">
      <c r="A156" s="21"/>
      <c r="B156" s="25"/>
      <c r="C156" s="16" t="s">
        <v>20</v>
      </c>
      <c r="D156" s="16" t="s">
        <v>317</v>
      </c>
      <c r="E156" s="16" t="s">
        <v>317</v>
      </c>
      <c r="F156" s="16" t="s">
        <v>328</v>
      </c>
      <c r="G156" s="16"/>
      <c r="H156" s="16"/>
      <c r="I156" s="16" t="s">
        <v>319</v>
      </c>
      <c r="J156" s="16" t="s">
        <v>8</v>
      </c>
    </row>
    <row r="157" spans="1:10" ht="14.25" customHeight="1" outlineLevel="1">
      <c r="A157" s="21"/>
      <c r="B157" s="25"/>
      <c r="C157" s="16" t="s">
        <v>21</v>
      </c>
      <c r="D157" s="16"/>
      <c r="E157" s="16"/>
      <c r="F157" s="16"/>
      <c r="G157" s="16"/>
      <c r="H157" s="16"/>
      <c r="I157" s="16"/>
      <c r="J157" s="16" t="s">
        <v>11</v>
      </c>
    </row>
    <row r="158" spans="1:10" ht="14.25" customHeight="1" outlineLevel="1">
      <c r="A158" s="21"/>
      <c r="B158" s="25"/>
      <c r="C158" s="16" t="s">
        <v>22</v>
      </c>
      <c r="D158" s="16"/>
      <c r="E158" s="16"/>
      <c r="F158" s="16"/>
      <c r="G158" s="16"/>
      <c r="H158" s="16"/>
      <c r="I158" s="16"/>
      <c r="J158" s="16" t="s">
        <v>9</v>
      </c>
    </row>
    <row r="159" spans="1:10" ht="14.25" customHeight="1" outlineLevel="1">
      <c r="A159" s="21"/>
      <c r="B159" s="25"/>
      <c r="C159" s="16" t="s">
        <v>23</v>
      </c>
      <c r="D159" s="16" t="s">
        <v>340</v>
      </c>
      <c r="E159" s="16" t="s">
        <v>345</v>
      </c>
      <c r="F159" s="16" t="s">
        <v>317</v>
      </c>
      <c r="G159" s="16" t="s">
        <v>317</v>
      </c>
      <c r="H159" s="16" t="s">
        <v>321</v>
      </c>
      <c r="I159" s="16" t="s">
        <v>21</v>
      </c>
      <c r="J159" s="16" t="s">
        <v>7</v>
      </c>
    </row>
    <row r="160" spans="1:10">
      <c r="J160" s="22"/>
    </row>
    <row r="161" spans="1:10" ht="14.25" customHeight="1">
      <c r="A161" s="16"/>
      <c r="B161" s="16" t="s">
        <v>0</v>
      </c>
      <c r="C161" s="16" t="s">
        <v>34</v>
      </c>
      <c r="D161" s="16" t="s">
        <v>2</v>
      </c>
      <c r="E161" s="16" t="s">
        <v>3</v>
      </c>
      <c r="F161" s="16" t="s">
        <v>4</v>
      </c>
      <c r="G161" s="16" t="s">
        <v>5</v>
      </c>
      <c r="H161" s="16" t="s">
        <v>6</v>
      </c>
      <c r="I161" s="17"/>
      <c r="J161" s="18"/>
    </row>
    <row r="162" spans="1:10" ht="14.25" customHeight="1">
      <c r="A162" s="16" t="s">
        <v>7</v>
      </c>
      <c r="B162" s="16" t="s">
        <v>71</v>
      </c>
      <c r="C162" s="16" t="s">
        <v>70</v>
      </c>
      <c r="D162" s="16" t="s">
        <v>44</v>
      </c>
      <c r="E162" s="16" t="s">
        <v>8</v>
      </c>
      <c r="F162" s="16"/>
      <c r="G162" s="16"/>
      <c r="H162" s="16" t="s">
        <v>8</v>
      </c>
      <c r="I162" s="17"/>
      <c r="J162" s="21"/>
    </row>
    <row r="163" spans="1:10" ht="14.25" customHeight="1">
      <c r="A163" s="16" t="s">
        <v>8</v>
      </c>
      <c r="B163" s="16" t="s">
        <v>76</v>
      </c>
      <c r="C163" s="16" t="s">
        <v>75</v>
      </c>
      <c r="D163" s="16" t="s">
        <v>66</v>
      </c>
      <c r="E163" s="16" t="s">
        <v>9</v>
      </c>
      <c r="F163" s="16"/>
      <c r="G163" s="16"/>
      <c r="H163" s="16" t="s">
        <v>7</v>
      </c>
      <c r="I163" s="17"/>
      <c r="J163" s="21"/>
    </row>
    <row r="164" spans="1:10" ht="14.25" customHeight="1">
      <c r="A164" s="16" t="s">
        <v>9</v>
      </c>
      <c r="B164" s="16" t="s">
        <v>130</v>
      </c>
      <c r="C164" s="16" t="s">
        <v>129</v>
      </c>
      <c r="D164" s="16" t="s">
        <v>122</v>
      </c>
      <c r="E164" s="16" t="s">
        <v>326</v>
      </c>
      <c r="F164" s="16"/>
      <c r="G164" s="16"/>
      <c r="H164" s="16" t="s">
        <v>11</v>
      </c>
      <c r="I164" s="17"/>
      <c r="J164" s="21"/>
    </row>
    <row r="165" spans="1:10" ht="14.25" customHeight="1">
      <c r="A165" s="16" t="s">
        <v>11</v>
      </c>
      <c r="B165" s="16" t="s">
        <v>138</v>
      </c>
      <c r="C165" s="16" t="s">
        <v>137</v>
      </c>
      <c r="D165" s="16" t="s">
        <v>87</v>
      </c>
      <c r="E165" s="16" t="s">
        <v>7</v>
      </c>
      <c r="F165" s="16"/>
      <c r="G165" s="16"/>
      <c r="H165" s="16" t="s">
        <v>9</v>
      </c>
      <c r="I165" s="17"/>
      <c r="J165" s="21"/>
    </row>
    <row r="166" spans="1:10" ht="15" customHeight="1" outlineLevel="1">
      <c r="A166" s="22"/>
      <c r="B166" s="22"/>
      <c r="C166" s="23"/>
      <c r="D166" s="23"/>
      <c r="E166" s="23"/>
      <c r="F166" s="23"/>
      <c r="G166" s="23"/>
      <c r="H166" s="23"/>
      <c r="I166" s="24"/>
      <c r="J166" s="24"/>
    </row>
    <row r="167" spans="1:10" ht="14.25" customHeight="1" outlineLevel="1">
      <c r="A167" s="21"/>
      <c r="B167" s="25"/>
      <c r="C167" s="16"/>
      <c r="D167" s="16" t="s">
        <v>12</v>
      </c>
      <c r="E167" s="16" t="s">
        <v>13</v>
      </c>
      <c r="F167" s="16" t="s">
        <v>14</v>
      </c>
      <c r="G167" s="16" t="s">
        <v>15</v>
      </c>
      <c r="H167" s="16" t="s">
        <v>16</v>
      </c>
      <c r="I167" s="16" t="s">
        <v>17</v>
      </c>
      <c r="J167" s="16" t="s">
        <v>18</v>
      </c>
    </row>
    <row r="168" spans="1:10" ht="14.25" customHeight="1" outlineLevel="1">
      <c r="A168" s="21"/>
      <c r="B168" s="25"/>
      <c r="C168" s="16" t="s">
        <v>10</v>
      </c>
      <c r="D168" s="16" t="s">
        <v>327</v>
      </c>
      <c r="E168" s="16" t="s">
        <v>317</v>
      </c>
      <c r="F168" s="16" t="s">
        <v>330</v>
      </c>
      <c r="G168" s="16"/>
      <c r="H168" s="16"/>
      <c r="I168" s="16" t="s">
        <v>319</v>
      </c>
      <c r="J168" s="16" t="s">
        <v>11</v>
      </c>
    </row>
    <row r="169" spans="1:10" ht="14.25" customHeight="1" outlineLevel="1">
      <c r="A169" s="21"/>
      <c r="B169" s="25"/>
      <c r="C169" s="16" t="s">
        <v>19</v>
      </c>
      <c r="D169" s="16" t="s">
        <v>324</v>
      </c>
      <c r="E169" s="16" t="s">
        <v>317</v>
      </c>
      <c r="F169" s="16" t="s">
        <v>328</v>
      </c>
      <c r="G169" s="16"/>
      <c r="H169" s="16"/>
      <c r="I169" s="16" t="s">
        <v>319</v>
      </c>
      <c r="J169" s="16" t="s">
        <v>9</v>
      </c>
    </row>
    <row r="170" spans="1:10" ht="14.25" customHeight="1" outlineLevel="1">
      <c r="A170" s="21"/>
      <c r="B170" s="25"/>
      <c r="C170" s="16" t="s">
        <v>20</v>
      </c>
      <c r="D170" s="16" t="s">
        <v>329</v>
      </c>
      <c r="E170" s="16" t="s">
        <v>327</v>
      </c>
      <c r="F170" s="16" t="s">
        <v>331</v>
      </c>
      <c r="G170" s="16"/>
      <c r="H170" s="16"/>
      <c r="I170" s="16" t="s">
        <v>319</v>
      </c>
      <c r="J170" s="16" t="s">
        <v>8</v>
      </c>
    </row>
    <row r="171" spans="1:10" ht="14.25" customHeight="1" outlineLevel="1">
      <c r="A171" s="21"/>
      <c r="B171" s="25"/>
      <c r="C171" s="16" t="s">
        <v>21</v>
      </c>
      <c r="D171" s="16" t="s">
        <v>327</v>
      </c>
      <c r="E171" s="16" t="s">
        <v>317</v>
      </c>
      <c r="F171" s="16" t="s">
        <v>331</v>
      </c>
      <c r="G171" s="16"/>
      <c r="H171" s="16"/>
      <c r="I171" s="16" t="s">
        <v>319</v>
      </c>
      <c r="J171" s="16" t="s">
        <v>11</v>
      </c>
    </row>
    <row r="172" spans="1:10" ht="14.25" customHeight="1" outlineLevel="1">
      <c r="A172" s="21"/>
      <c r="B172" s="25"/>
      <c r="C172" s="16" t="s">
        <v>22</v>
      </c>
      <c r="D172" s="16" t="s">
        <v>345</v>
      </c>
      <c r="E172" s="16" t="s">
        <v>344</v>
      </c>
      <c r="F172" s="16" t="s">
        <v>339</v>
      </c>
      <c r="G172" s="16"/>
      <c r="H172" s="16"/>
      <c r="I172" s="16" t="s">
        <v>322</v>
      </c>
      <c r="J172" s="16" t="s">
        <v>9</v>
      </c>
    </row>
    <row r="173" spans="1:10" ht="14.25" customHeight="1" outlineLevel="1">
      <c r="A173" s="21"/>
      <c r="B173" s="25"/>
      <c r="C173" s="16" t="s">
        <v>23</v>
      </c>
      <c r="D173" s="16" t="s">
        <v>339</v>
      </c>
      <c r="E173" s="16" t="s">
        <v>339</v>
      </c>
      <c r="F173" s="16" t="s">
        <v>344</v>
      </c>
      <c r="G173" s="16"/>
      <c r="H173" s="16"/>
      <c r="I173" s="16" t="s">
        <v>322</v>
      </c>
      <c r="J173" s="16" t="s">
        <v>7</v>
      </c>
    </row>
    <row r="174" spans="1:10">
      <c r="J174" s="22"/>
    </row>
    <row r="176" spans="1:10">
      <c r="J176" s="22"/>
    </row>
    <row r="177" spans="1:10">
      <c r="A177" s="16"/>
      <c r="B177" s="16" t="s">
        <v>0</v>
      </c>
      <c r="C177" s="16" t="s">
        <v>60</v>
      </c>
      <c r="D177" s="16" t="s">
        <v>2</v>
      </c>
      <c r="E177" s="16" t="s">
        <v>3</v>
      </c>
      <c r="F177" s="16" t="s">
        <v>4</v>
      </c>
      <c r="G177" s="16" t="s">
        <v>5</v>
      </c>
      <c r="H177" s="16" t="s">
        <v>6</v>
      </c>
      <c r="I177" s="17"/>
      <c r="J177" s="18"/>
    </row>
    <row r="178" spans="1:10">
      <c r="A178" s="16" t="s">
        <v>7</v>
      </c>
      <c r="B178" s="16" t="s">
        <v>73</v>
      </c>
      <c r="C178" s="16" t="s">
        <v>72</v>
      </c>
      <c r="D178" s="16" t="s">
        <v>66</v>
      </c>
      <c r="E178" s="16" t="s">
        <v>7</v>
      </c>
      <c r="F178" s="16" t="s">
        <v>242</v>
      </c>
      <c r="G178" s="16"/>
      <c r="H178" s="16" t="s">
        <v>9</v>
      </c>
      <c r="I178" s="17"/>
      <c r="J178" s="21"/>
    </row>
    <row r="179" spans="1:10">
      <c r="A179" s="16" t="s">
        <v>8</v>
      </c>
      <c r="B179" s="16" t="s">
        <v>98</v>
      </c>
      <c r="C179" s="16" t="s">
        <v>99</v>
      </c>
      <c r="D179" s="16" t="s">
        <v>58</v>
      </c>
      <c r="E179" s="16" t="s">
        <v>7</v>
      </c>
      <c r="F179" s="16" t="s">
        <v>349</v>
      </c>
      <c r="G179" s="16"/>
      <c r="H179" s="16" t="s">
        <v>8</v>
      </c>
      <c r="I179" s="17"/>
      <c r="J179" s="21"/>
    </row>
    <row r="180" spans="1:10">
      <c r="A180" s="16" t="s">
        <v>9</v>
      </c>
      <c r="B180" s="16" t="s">
        <v>126</v>
      </c>
      <c r="C180" s="16" t="s">
        <v>125</v>
      </c>
      <c r="D180" s="16" t="s">
        <v>90</v>
      </c>
      <c r="E180" s="16" t="s">
        <v>7</v>
      </c>
      <c r="F180" s="16" t="s">
        <v>350</v>
      </c>
      <c r="G180" s="16"/>
      <c r="H180" s="16" t="s">
        <v>7</v>
      </c>
      <c r="I180" s="17"/>
      <c r="J180" s="21"/>
    </row>
    <row r="181" spans="1:10">
      <c r="A181" s="16" t="s">
        <v>11</v>
      </c>
      <c r="B181" s="16" t="s">
        <v>145</v>
      </c>
      <c r="C181" s="16" t="s">
        <v>248</v>
      </c>
      <c r="D181" s="16" t="s">
        <v>44</v>
      </c>
      <c r="E181" s="16"/>
      <c r="F181" s="16"/>
      <c r="G181" s="16"/>
      <c r="H181" s="16"/>
      <c r="I181" s="17"/>
      <c r="J181" s="21"/>
    </row>
    <row r="182" spans="1:10">
      <c r="A182" s="22"/>
      <c r="B182" s="22"/>
      <c r="C182" s="23"/>
      <c r="D182" s="23"/>
      <c r="E182" s="23"/>
      <c r="F182" s="23"/>
      <c r="G182" s="23"/>
      <c r="H182" s="23"/>
      <c r="I182" s="24"/>
      <c r="J182" s="24"/>
    </row>
    <row r="183" spans="1:10">
      <c r="A183" s="21"/>
      <c r="B183" s="25"/>
      <c r="C183" s="16"/>
      <c r="D183" s="16" t="s">
        <v>12</v>
      </c>
      <c r="E183" s="16" t="s">
        <v>13</v>
      </c>
      <c r="F183" s="16" t="s">
        <v>14</v>
      </c>
      <c r="G183" s="16" t="s">
        <v>15</v>
      </c>
      <c r="H183" s="16" t="s">
        <v>16</v>
      </c>
      <c r="I183" s="16" t="s">
        <v>17</v>
      </c>
      <c r="J183" s="16" t="s">
        <v>18</v>
      </c>
    </row>
    <row r="184" spans="1:10">
      <c r="A184" s="21"/>
      <c r="B184" s="25"/>
      <c r="C184" s="16" t="s">
        <v>10</v>
      </c>
      <c r="D184" s="16" t="s">
        <v>337</v>
      </c>
      <c r="E184" s="16" t="s">
        <v>320</v>
      </c>
      <c r="F184" s="16" t="s">
        <v>330</v>
      </c>
      <c r="G184" s="16" t="s">
        <v>317</v>
      </c>
      <c r="H184" s="16" t="s">
        <v>317</v>
      </c>
      <c r="I184" s="16" t="s">
        <v>325</v>
      </c>
      <c r="J184" s="16" t="s">
        <v>11</v>
      </c>
    </row>
    <row r="185" spans="1:10">
      <c r="A185" s="21"/>
      <c r="B185" s="25"/>
      <c r="C185" s="16" t="s">
        <v>19</v>
      </c>
      <c r="D185" s="16"/>
      <c r="E185" s="16"/>
      <c r="F185" s="16"/>
      <c r="G185" s="16"/>
      <c r="H185" s="16"/>
      <c r="I185" s="16"/>
      <c r="J185" s="16" t="s">
        <v>9</v>
      </c>
    </row>
    <row r="186" spans="1:10">
      <c r="A186" s="21"/>
      <c r="B186" s="25"/>
      <c r="C186" s="16" t="s">
        <v>20</v>
      </c>
      <c r="D186" s="16"/>
      <c r="E186" s="16"/>
      <c r="F186" s="16"/>
      <c r="G186" s="16"/>
      <c r="H186" s="16"/>
      <c r="I186" s="16"/>
      <c r="J186" s="16" t="s">
        <v>8</v>
      </c>
    </row>
    <row r="187" spans="1:10">
      <c r="A187" s="21"/>
      <c r="B187" s="25"/>
      <c r="C187" s="16" t="s">
        <v>21</v>
      </c>
      <c r="D187" s="16" t="s">
        <v>337</v>
      </c>
      <c r="E187" s="16" t="s">
        <v>321</v>
      </c>
      <c r="F187" s="16" t="s">
        <v>320</v>
      </c>
      <c r="G187" s="16"/>
      <c r="H187" s="16"/>
      <c r="I187" s="16" t="s">
        <v>322</v>
      </c>
      <c r="J187" s="16" t="s">
        <v>11</v>
      </c>
    </row>
    <row r="188" spans="1:10">
      <c r="A188" s="21"/>
      <c r="B188" s="25"/>
      <c r="C188" s="16" t="s">
        <v>22</v>
      </c>
      <c r="D188" s="16" t="s">
        <v>338</v>
      </c>
      <c r="E188" s="16" t="s">
        <v>320</v>
      </c>
      <c r="F188" s="16" t="s">
        <v>338</v>
      </c>
      <c r="G188" s="16"/>
      <c r="H188" s="16"/>
      <c r="I188" s="16" t="s">
        <v>322</v>
      </c>
      <c r="J188" s="16" t="s">
        <v>9</v>
      </c>
    </row>
    <row r="189" spans="1:10">
      <c r="A189" s="21"/>
      <c r="B189" s="25"/>
      <c r="C189" s="16" t="s">
        <v>23</v>
      </c>
      <c r="D189" s="16"/>
      <c r="E189" s="16"/>
      <c r="F189" s="16"/>
      <c r="G189" s="16"/>
      <c r="H189" s="16"/>
      <c r="I189" s="16"/>
      <c r="J189" s="16" t="s">
        <v>7</v>
      </c>
    </row>
    <row r="190" spans="1:10">
      <c r="J190" s="22"/>
    </row>
    <row r="194" spans="1:11">
      <c r="J194" s="22"/>
    </row>
    <row r="195" spans="1:11">
      <c r="A195" s="16"/>
      <c r="B195" s="16" t="s">
        <v>0</v>
      </c>
      <c r="C195" s="16" t="s">
        <v>61</v>
      </c>
      <c r="D195" s="16" t="s">
        <v>2</v>
      </c>
      <c r="E195" s="16" t="s">
        <v>3</v>
      </c>
      <c r="F195" s="16" t="s">
        <v>4</v>
      </c>
      <c r="G195" s="16" t="s">
        <v>5</v>
      </c>
      <c r="H195" s="16" t="s">
        <v>6</v>
      </c>
      <c r="I195" s="17"/>
      <c r="J195" s="18"/>
    </row>
    <row r="196" spans="1:11">
      <c r="A196" s="16" t="s">
        <v>7</v>
      </c>
      <c r="B196" s="16" t="s">
        <v>97</v>
      </c>
      <c r="C196" s="16" t="s">
        <v>74</v>
      </c>
      <c r="D196" s="16" t="s">
        <v>58</v>
      </c>
      <c r="E196" s="16" t="s">
        <v>9</v>
      </c>
      <c r="F196" s="16"/>
      <c r="G196" s="16"/>
      <c r="H196" s="16" t="s">
        <v>7</v>
      </c>
      <c r="I196" s="17"/>
      <c r="J196" s="21"/>
    </row>
    <row r="197" spans="1:11">
      <c r="A197" s="16" t="s">
        <v>8</v>
      </c>
      <c r="B197" s="16" t="s">
        <v>102</v>
      </c>
      <c r="C197" s="16" t="s">
        <v>100</v>
      </c>
      <c r="D197" s="16" t="s">
        <v>101</v>
      </c>
      <c r="E197" s="16" t="s">
        <v>8</v>
      </c>
      <c r="F197" s="16"/>
      <c r="G197" s="16"/>
      <c r="H197" s="16" t="s">
        <v>8</v>
      </c>
      <c r="I197" s="17"/>
      <c r="J197" s="21"/>
    </row>
    <row r="198" spans="1:11">
      <c r="A198" s="16" t="s">
        <v>9</v>
      </c>
      <c r="B198" s="16" t="s">
        <v>128</v>
      </c>
      <c r="C198" s="16" t="s">
        <v>127</v>
      </c>
      <c r="D198" s="16" t="s">
        <v>44</v>
      </c>
      <c r="E198" s="16" t="s">
        <v>326</v>
      </c>
      <c r="F198" s="16"/>
      <c r="G198" s="16"/>
      <c r="H198" s="16" t="s">
        <v>11</v>
      </c>
      <c r="I198" s="17"/>
      <c r="J198" s="21"/>
    </row>
    <row r="199" spans="1:11">
      <c r="A199" s="16" t="s">
        <v>11</v>
      </c>
      <c r="B199" s="16" t="s">
        <v>134</v>
      </c>
      <c r="C199" s="16" t="s">
        <v>133</v>
      </c>
      <c r="D199" s="16" t="s">
        <v>41</v>
      </c>
      <c r="E199" s="16" t="s">
        <v>7</v>
      </c>
      <c r="F199" s="16"/>
      <c r="G199" s="16"/>
      <c r="H199" s="16" t="s">
        <v>9</v>
      </c>
      <c r="I199" s="17"/>
      <c r="J199" s="21"/>
    </row>
    <row r="200" spans="1:11">
      <c r="A200" s="22"/>
      <c r="B200" s="22"/>
      <c r="C200" s="23"/>
      <c r="D200" s="23"/>
      <c r="E200" s="23"/>
      <c r="F200" s="23"/>
      <c r="G200" s="23"/>
      <c r="H200" s="23"/>
      <c r="I200" s="24"/>
      <c r="J200" s="24"/>
    </row>
    <row r="201" spans="1:11">
      <c r="A201" s="21"/>
      <c r="B201" s="25"/>
      <c r="C201" s="16"/>
      <c r="D201" s="16" t="s">
        <v>12</v>
      </c>
      <c r="E201" s="16" t="s">
        <v>13</v>
      </c>
      <c r="F201" s="16" t="s">
        <v>14</v>
      </c>
      <c r="G201" s="16" t="s">
        <v>15</v>
      </c>
      <c r="H201" s="16" t="s">
        <v>16</v>
      </c>
      <c r="I201" s="16" t="s">
        <v>17</v>
      </c>
      <c r="J201" s="16" t="s">
        <v>18</v>
      </c>
    </row>
    <row r="202" spans="1:11">
      <c r="A202" s="21"/>
      <c r="B202" s="25"/>
      <c r="C202" s="16" t="s">
        <v>10</v>
      </c>
      <c r="D202" s="16" t="s">
        <v>331</v>
      </c>
      <c r="E202" s="16" t="s">
        <v>330</v>
      </c>
      <c r="F202" s="16" t="s">
        <v>327</v>
      </c>
      <c r="G202" s="16"/>
      <c r="H202" s="16"/>
      <c r="I202" s="16" t="s">
        <v>319</v>
      </c>
      <c r="J202" s="16" t="s">
        <v>11</v>
      </c>
    </row>
    <row r="203" spans="1:11">
      <c r="A203" s="21"/>
      <c r="B203" s="25"/>
      <c r="C203" s="16" t="s">
        <v>19</v>
      </c>
      <c r="D203" s="16" t="s">
        <v>327</v>
      </c>
      <c r="E203" s="16" t="s">
        <v>327</v>
      </c>
      <c r="F203" s="16" t="s">
        <v>320</v>
      </c>
      <c r="G203" s="16" t="s">
        <v>346</v>
      </c>
      <c r="H203" s="16"/>
      <c r="I203" s="16" t="s">
        <v>334</v>
      </c>
      <c r="J203" s="16" t="s">
        <v>9</v>
      </c>
    </row>
    <row r="204" spans="1:11">
      <c r="A204" s="21"/>
      <c r="B204" s="25"/>
      <c r="C204" s="16" t="s">
        <v>20</v>
      </c>
      <c r="D204" s="16" t="s">
        <v>316</v>
      </c>
      <c r="E204" s="16" t="s">
        <v>318</v>
      </c>
      <c r="F204" s="16" t="s">
        <v>316</v>
      </c>
      <c r="G204" s="16"/>
      <c r="H204" s="16"/>
      <c r="I204" s="16" t="s">
        <v>319</v>
      </c>
      <c r="J204" s="16" t="s">
        <v>8</v>
      </c>
    </row>
    <row r="205" spans="1:11">
      <c r="A205" s="21"/>
      <c r="B205" s="25"/>
      <c r="C205" s="16" t="s">
        <v>21</v>
      </c>
      <c r="D205" s="16" t="s">
        <v>346</v>
      </c>
      <c r="E205" s="16" t="s">
        <v>346</v>
      </c>
      <c r="F205" s="16" t="s">
        <v>346</v>
      </c>
      <c r="G205" s="16"/>
      <c r="H205" s="16"/>
      <c r="I205" s="16" t="s">
        <v>319</v>
      </c>
      <c r="J205" s="16" t="s">
        <v>11</v>
      </c>
      <c r="K205" s="151" t="s">
        <v>348</v>
      </c>
    </row>
    <row r="206" spans="1:11">
      <c r="A206" s="21"/>
      <c r="B206" s="25"/>
      <c r="C206" s="16" t="s">
        <v>22</v>
      </c>
      <c r="D206" s="16" t="s">
        <v>328</v>
      </c>
      <c r="E206" s="16" t="s">
        <v>329</v>
      </c>
      <c r="F206" s="16" t="s">
        <v>339</v>
      </c>
      <c r="G206" s="16" t="s">
        <v>329</v>
      </c>
      <c r="H206" s="16"/>
      <c r="I206" s="16" t="s">
        <v>334</v>
      </c>
      <c r="J206" s="16" t="s">
        <v>9</v>
      </c>
    </row>
    <row r="207" spans="1:11">
      <c r="A207" s="21"/>
      <c r="B207" s="25"/>
      <c r="C207" s="16" t="s">
        <v>23</v>
      </c>
      <c r="D207" s="16" t="s">
        <v>346</v>
      </c>
      <c r="E207" s="16" t="s">
        <v>346</v>
      </c>
      <c r="F207" s="16" t="s">
        <v>346</v>
      </c>
      <c r="G207" s="16"/>
      <c r="H207" s="16"/>
      <c r="I207" s="16" t="s">
        <v>319</v>
      </c>
      <c r="J207" s="16" t="s">
        <v>7</v>
      </c>
      <c r="K207" s="151" t="s">
        <v>348</v>
      </c>
    </row>
    <row r="208" spans="1:11">
      <c r="J208" s="22"/>
    </row>
  </sheetData>
  <mergeCells count="3">
    <mergeCell ref="B4:E4"/>
    <mergeCell ref="B2:E2"/>
    <mergeCell ref="B3:E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359B-5C11-40A0-B1F7-A42FB8CF0B40}">
  <dimension ref="A1:J47"/>
  <sheetViews>
    <sheetView topLeftCell="A19" workbookViewId="0">
      <selection activeCell="H39" sqref="H39"/>
    </sheetView>
  </sheetViews>
  <sheetFormatPr defaultRowHeight="14.4" outlineLevelRow="1"/>
  <cols>
    <col min="1" max="1" width="4.109375" customWidth="1"/>
    <col min="2" max="2" width="5.33203125" customWidth="1"/>
    <col min="3" max="3" width="21.44140625" customWidth="1"/>
    <col min="4" max="4" width="14.33203125" customWidth="1"/>
    <col min="5" max="5" width="7.109375" customWidth="1"/>
    <col min="6" max="6" width="7" customWidth="1"/>
    <col min="7" max="7" width="7.6640625" customWidth="1"/>
    <col min="8" max="8" width="7" customWidth="1"/>
    <col min="10" max="10" width="8.5546875" customWidth="1"/>
    <col min="257" max="257" width="4.109375" customWidth="1"/>
    <col min="258" max="258" width="5.33203125" customWidth="1"/>
    <col min="259" max="259" width="21.44140625" customWidth="1"/>
    <col min="260" max="260" width="14.33203125" customWidth="1"/>
    <col min="261" max="261" width="7.109375" customWidth="1"/>
    <col min="262" max="262" width="7" customWidth="1"/>
    <col min="263" max="263" width="7.6640625" customWidth="1"/>
    <col min="264" max="264" width="7" customWidth="1"/>
    <col min="266" max="266" width="8.5546875" customWidth="1"/>
    <col min="513" max="513" width="4.109375" customWidth="1"/>
    <col min="514" max="514" width="5.33203125" customWidth="1"/>
    <col min="515" max="515" width="21.44140625" customWidth="1"/>
    <col min="516" max="516" width="14.33203125" customWidth="1"/>
    <col min="517" max="517" width="7.109375" customWidth="1"/>
    <col min="518" max="518" width="7" customWidth="1"/>
    <col min="519" max="519" width="7.6640625" customWidth="1"/>
    <col min="520" max="520" width="7" customWidth="1"/>
    <col min="522" max="522" width="8.5546875" customWidth="1"/>
    <col min="769" max="769" width="4.109375" customWidth="1"/>
    <col min="770" max="770" width="5.33203125" customWidth="1"/>
    <col min="771" max="771" width="21.44140625" customWidth="1"/>
    <col min="772" max="772" width="14.33203125" customWidth="1"/>
    <col min="773" max="773" width="7.109375" customWidth="1"/>
    <col min="774" max="774" width="7" customWidth="1"/>
    <col min="775" max="775" width="7.6640625" customWidth="1"/>
    <col min="776" max="776" width="7" customWidth="1"/>
    <col min="778" max="778" width="8.5546875" customWidth="1"/>
    <col min="1025" max="1025" width="4.109375" customWidth="1"/>
    <col min="1026" max="1026" width="5.33203125" customWidth="1"/>
    <col min="1027" max="1027" width="21.44140625" customWidth="1"/>
    <col min="1028" max="1028" width="14.33203125" customWidth="1"/>
    <col min="1029" max="1029" width="7.109375" customWidth="1"/>
    <col min="1030" max="1030" width="7" customWidth="1"/>
    <col min="1031" max="1031" width="7.6640625" customWidth="1"/>
    <col min="1032" max="1032" width="7" customWidth="1"/>
    <col min="1034" max="1034" width="8.5546875" customWidth="1"/>
    <col min="1281" max="1281" width="4.109375" customWidth="1"/>
    <col min="1282" max="1282" width="5.33203125" customWidth="1"/>
    <col min="1283" max="1283" width="21.44140625" customWidth="1"/>
    <col min="1284" max="1284" width="14.33203125" customWidth="1"/>
    <col min="1285" max="1285" width="7.109375" customWidth="1"/>
    <col min="1286" max="1286" width="7" customWidth="1"/>
    <col min="1287" max="1287" width="7.6640625" customWidth="1"/>
    <col min="1288" max="1288" width="7" customWidth="1"/>
    <col min="1290" max="1290" width="8.5546875" customWidth="1"/>
    <col min="1537" max="1537" width="4.109375" customWidth="1"/>
    <col min="1538" max="1538" width="5.33203125" customWidth="1"/>
    <col min="1539" max="1539" width="21.44140625" customWidth="1"/>
    <col min="1540" max="1540" width="14.33203125" customWidth="1"/>
    <col min="1541" max="1541" width="7.109375" customWidth="1"/>
    <col min="1542" max="1542" width="7" customWidth="1"/>
    <col min="1543" max="1543" width="7.6640625" customWidth="1"/>
    <col min="1544" max="1544" width="7" customWidth="1"/>
    <col min="1546" max="1546" width="8.5546875" customWidth="1"/>
    <col min="1793" max="1793" width="4.109375" customWidth="1"/>
    <col min="1794" max="1794" width="5.33203125" customWidth="1"/>
    <col min="1795" max="1795" width="21.44140625" customWidth="1"/>
    <col min="1796" max="1796" width="14.33203125" customWidth="1"/>
    <col min="1797" max="1797" width="7.109375" customWidth="1"/>
    <col min="1798" max="1798" width="7" customWidth="1"/>
    <col min="1799" max="1799" width="7.6640625" customWidth="1"/>
    <col min="1800" max="1800" width="7" customWidth="1"/>
    <col min="1802" max="1802" width="8.5546875" customWidth="1"/>
    <col min="2049" max="2049" width="4.109375" customWidth="1"/>
    <col min="2050" max="2050" width="5.33203125" customWidth="1"/>
    <col min="2051" max="2051" width="21.44140625" customWidth="1"/>
    <col min="2052" max="2052" width="14.33203125" customWidth="1"/>
    <col min="2053" max="2053" width="7.109375" customWidth="1"/>
    <col min="2054" max="2054" width="7" customWidth="1"/>
    <col min="2055" max="2055" width="7.6640625" customWidth="1"/>
    <col min="2056" max="2056" width="7" customWidth="1"/>
    <col min="2058" max="2058" width="8.5546875" customWidth="1"/>
    <col min="2305" max="2305" width="4.109375" customWidth="1"/>
    <col min="2306" max="2306" width="5.33203125" customWidth="1"/>
    <col min="2307" max="2307" width="21.44140625" customWidth="1"/>
    <col min="2308" max="2308" width="14.33203125" customWidth="1"/>
    <col min="2309" max="2309" width="7.109375" customWidth="1"/>
    <col min="2310" max="2310" width="7" customWidth="1"/>
    <col min="2311" max="2311" width="7.6640625" customWidth="1"/>
    <col min="2312" max="2312" width="7" customWidth="1"/>
    <col min="2314" max="2314" width="8.5546875" customWidth="1"/>
    <col min="2561" max="2561" width="4.109375" customWidth="1"/>
    <col min="2562" max="2562" width="5.33203125" customWidth="1"/>
    <col min="2563" max="2563" width="21.44140625" customWidth="1"/>
    <col min="2564" max="2564" width="14.33203125" customWidth="1"/>
    <col min="2565" max="2565" width="7.109375" customWidth="1"/>
    <col min="2566" max="2566" width="7" customWidth="1"/>
    <col min="2567" max="2567" width="7.6640625" customWidth="1"/>
    <col min="2568" max="2568" width="7" customWidth="1"/>
    <col min="2570" max="2570" width="8.5546875" customWidth="1"/>
    <col min="2817" max="2817" width="4.109375" customWidth="1"/>
    <col min="2818" max="2818" width="5.33203125" customWidth="1"/>
    <col min="2819" max="2819" width="21.44140625" customWidth="1"/>
    <col min="2820" max="2820" width="14.33203125" customWidth="1"/>
    <col min="2821" max="2821" width="7.109375" customWidth="1"/>
    <col min="2822" max="2822" width="7" customWidth="1"/>
    <col min="2823" max="2823" width="7.6640625" customWidth="1"/>
    <col min="2824" max="2824" width="7" customWidth="1"/>
    <col min="2826" max="2826" width="8.5546875" customWidth="1"/>
    <col min="3073" max="3073" width="4.109375" customWidth="1"/>
    <col min="3074" max="3074" width="5.33203125" customWidth="1"/>
    <col min="3075" max="3075" width="21.44140625" customWidth="1"/>
    <col min="3076" max="3076" width="14.33203125" customWidth="1"/>
    <col min="3077" max="3077" width="7.109375" customWidth="1"/>
    <col min="3078" max="3078" width="7" customWidth="1"/>
    <col min="3079" max="3079" width="7.6640625" customWidth="1"/>
    <col min="3080" max="3080" width="7" customWidth="1"/>
    <col min="3082" max="3082" width="8.5546875" customWidth="1"/>
    <col min="3329" max="3329" width="4.109375" customWidth="1"/>
    <col min="3330" max="3330" width="5.33203125" customWidth="1"/>
    <col min="3331" max="3331" width="21.44140625" customWidth="1"/>
    <col min="3332" max="3332" width="14.33203125" customWidth="1"/>
    <col min="3333" max="3333" width="7.109375" customWidth="1"/>
    <col min="3334" max="3334" width="7" customWidth="1"/>
    <col min="3335" max="3335" width="7.6640625" customWidth="1"/>
    <col min="3336" max="3336" width="7" customWidth="1"/>
    <col min="3338" max="3338" width="8.5546875" customWidth="1"/>
    <col min="3585" max="3585" width="4.109375" customWidth="1"/>
    <col min="3586" max="3586" width="5.33203125" customWidth="1"/>
    <col min="3587" max="3587" width="21.44140625" customWidth="1"/>
    <col min="3588" max="3588" width="14.33203125" customWidth="1"/>
    <col min="3589" max="3589" width="7.109375" customWidth="1"/>
    <col min="3590" max="3590" width="7" customWidth="1"/>
    <col min="3591" max="3591" width="7.6640625" customWidth="1"/>
    <col min="3592" max="3592" width="7" customWidth="1"/>
    <col min="3594" max="3594" width="8.5546875" customWidth="1"/>
    <col min="3841" max="3841" width="4.109375" customWidth="1"/>
    <col min="3842" max="3842" width="5.33203125" customWidth="1"/>
    <col min="3843" max="3843" width="21.44140625" customWidth="1"/>
    <col min="3844" max="3844" width="14.33203125" customWidth="1"/>
    <col min="3845" max="3845" width="7.109375" customWidth="1"/>
    <col min="3846" max="3846" width="7" customWidth="1"/>
    <col min="3847" max="3847" width="7.6640625" customWidth="1"/>
    <col min="3848" max="3848" width="7" customWidth="1"/>
    <col min="3850" max="3850" width="8.5546875" customWidth="1"/>
    <col min="4097" max="4097" width="4.109375" customWidth="1"/>
    <col min="4098" max="4098" width="5.33203125" customWidth="1"/>
    <col min="4099" max="4099" width="21.44140625" customWidth="1"/>
    <col min="4100" max="4100" width="14.33203125" customWidth="1"/>
    <col min="4101" max="4101" width="7.109375" customWidth="1"/>
    <col min="4102" max="4102" width="7" customWidth="1"/>
    <col min="4103" max="4103" width="7.6640625" customWidth="1"/>
    <col min="4104" max="4104" width="7" customWidth="1"/>
    <col min="4106" max="4106" width="8.5546875" customWidth="1"/>
    <col min="4353" max="4353" width="4.109375" customWidth="1"/>
    <col min="4354" max="4354" width="5.33203125" customWidth="1"/>
    <col min="4355" max="4355" width="21.44140625" customWidth="1"/>
    <col min="4356" max="4356" width="14.33203125" customWidth="1"/>
    <col min="4357" max="4357" width="7.109375" customWidth="1"/>
    <col min="4358" max="4358" width="7" customWidth="1"/>
    <col min="4359" max="4359" width="7.6640625" customWidth="1"/>
    <col min="4360" max="4360" width="7" customWidth="1"/>
    <col min="4362" max="4362" width="8.5546875" customWidth="1"/>
    <col min="4609" max="4609" width="4.109375" customWidth="1"/>
    <col min="4610" max="4610" width="5.33203125" customWidth="1"/>
    <col min="4611" max="4611" width="21.44140625" customWidth="1"/>
    <col min="4612" max="4612" width="14.33203125" customWidth="1"/>
    <col min="4613" max="4613" width="7.109375" customWidth="1"/>
    <col min="4614" max="4614" width="7" customWidth="1"/>
    <col min="4615" max="4615" width="7.6640625" customWidth="1"/>
    <col min="4616" max="4616" width="7" customWidth="1"/>
    <col min="4618" max="4618" width="8.5546875" customWidth="1"/>
    <col min="4865" max="4865" width="4.109375" customWidth="1"/>
    <col min="4866" max="4866" width="5.33203125" customWidth="1"/>
    <col min="4867" max="4867" width="21.44140625" customWidth="1"/>
    <col min="4868" max="4868" width="14.33203125" customWidth="1"/>
    <col min="4869" max="4869" width="7.109375" customWidth="1"/>
    <col min="4870" max="4870" width="7" customWidth="1"/>
    <col min="4871" max="4871" width="7.6640625" customWidth="1"/>
    <col min="4872" max="4872" width="7" customWidth="1"/>
    <col min="4874" max="4874" width="8.5546875" customWidth="1"/>
    <col min="5121" max="5121" width="4.109375" customWidth="1"/>
    <col min="5122" max="5122" width="5.33203125" customWidth="1"/>
    <col min="5123" max="5123" width="21.44140625" customWidth="1"/>
    <col min="5124" max="5124" width="14.33203125" customWidth="1"/>
    <col min="5125" max="5125" width="7.109375" customWidth="1"/>
    <col min="5126" max="5126" width="7" customWidth="1"/>
    <col min="5127" max="5127" width="7.6640625" customWidth="1"/>
    <col min="5128" max="5128" width="7" customWidth="1"/>
    <col min="5130" max="5130" width="8.5546875" customWidth="1"/>
    <col min="5377" max="5377" width="4.109375" customWidth="1"/>
    <col min="5378" max="5378" width="5.33203125" customWidth="1"/>
    <col min="5379" max="5379" width="21.44140625" customWidth="1"/>
    <col min="5380" max="5380" width="14.33203125" customWidth="1"/>
    <col min="5381" max="5381" width="7.109375" customWidth="1"/>
    <col min="5382" max="5382" width="7" customWidth="1"/>
    <col min="5383" max="5383" width="7.6640625" customWidth="1"/>
    <col min="5384" max="5384" width="7" customWidth="1"/>
    <col min="5386" max="5386" width="8.5546875" customWidth="1"/>
    <col min="5633" max="5633" width="4.109375" customWidth="1"/>
    <col min="5634" max="5634" width="5.33203125" customWidth="1"/>
    <col min="5635" max="5635" width="21.44140625" customWidth="1"/>
    <col min="5636" max="5636" width="14.33203125" customWidth="1"/>
    <col min="5637" max="5637" width="7.109375" customWidth="1"/>
    <col min="5638" max="5638" width="7" customWidth="1"/>
    <col min="5639" max="5639" width="7.6640625" customWidth="1"/>
    <col min="5640" max="5640" width="7" customWidth="1"/>
    <col min="5642" max="5642" width="8.5546875" customWidth="1"/>
    <col min="5889" max="5889" width="4.109375" customWidth="1"/>
    <col min="5890" max="5890" width="5.33203125" customWidth="1"/>
    <col min="5891" max="5891" width="21.44140625" customWidth="1"/>
    <col min="5892" max="5892" width="14.33203125" customWidth="1"/>
    <col min="5893" max="5893" width="7.109375" customWidth="1"/>
    <col min="5894" max="5894" width="7" customWidth="1"/>
    <col min="5895" max="5895" width="7.6640625" customWidth="1"/>
    <col min="5896" max="5896" width="7" customWidth="1"/>
    <col min="5898" max="5898" width="8.5546875" customWidth="1"/>
    <col min="6145" max="6145" width="4.109375" customWidth="1"/>
    <col min="6146" max="6146" width="5.33203125" customWidth="1"/>
    <col min="6147" max="6147" width="21.44140625" customWidth="1"/>
    <col min="6148" max="6148" width="14.33203125" customWidth="1"/>
    <col min="6149" max="6149" width="7.109375" customWidth="1"/>
    <col min="6150" max="6150" width="7" customWidth="1"/>
    <col min="6151" max="6151" width="7.6640625" customWidth="1"/>
    <col min="6152" max="6152" width="7" customWidth="1"/>
    <col min="6154" max="6154" width="8.5546875" customWidth="1"/>
    <col min="6401" max="6401" width="4.109375" customWidth="1"/>
    <col min="6402" max="6402" width="5.33203125" customWidth="1"/>
    <col min="6403" max="6403" width="21.44140625" customWidth="1"/>
    <col min="6404" max="6404" width="14.33203125" customWidth="1"/>
    <col min="6405" max="6405" width="7.109375" customWidth="1"/>
    <col min="6406" max="6406" width="7" customWidth="1"/>
    <col min="6407" max="6407" width="7.6640625" customWidth="1"/>
    <col min="6408" max="6408" width="7" customWidth="1"/>
    <col min="6410" max="6410" width="8.5546875" customWidth="1"/>
    <col min="6657" max="6657" width="4.109375" customWidth="1"/>
    <col min="6658" max="6658" width="5.33203125" customWidth="1"/>
    <col min="6659" max="6659" width="21.44140625" customWidth="1"/>
    <col min="6660" max="6660" width="14.33203125" customWidth="1"/>
    <col min="6661" max="6661" width="7.109375" customWidth="1"/>
    <col min="6662" max="6662" width="7" customWidth="1"/>
    <col min="6663" max="6663" width="7.6640625" customWidth="1"/>
    <col min="6664" max="6664" width="7" customWidth="1"/>
    <col min="6666" max="6666" width="8.5546875" customWidth="1"/>
    <col min="6913" max="6913" width="4.109375" customWidth="1"/>
    <col min="6914" max="6914" width="5.33203125" customWidth="1"/>
    <col min="6915" max="6915" width="21.44140625" customWidth="1"/>
    <col min="6916" max="6916" width="14.33203125" customWidth="1"/>
    <col min="6917" max="6917" width="7.109375" customWidth="1"/>
    <col min="6918" max="6918" width="7" customWidth="1"/>
    <col min="6919" max="6919" width="7.6640625" customWidth="1"/>
    <col min="6920" max="6920" width="7" customWidth="1"/>
    <col min="6922" max="6922" width="8.5546875" customWidth="1"/>
    <col min="7169" max="7169" width="4.109375" customWidth="1"/>
    <col min="7170" max="7170" width="5.33203125" customWidth="1"/>
    <col min="7171" max="7171" width="21.44140625" customWidth="1"/>
    <col min="7172" max="7172" width="14.33203125" customWidth="1"/>
    <col min="7173" max="7173" width="7.109375" customWidth="1"/>
    <col min="7174" max="7174" width="7" customWidth="1"/>
    <col min="7175" max="7175" width="7.6640625" customWidth="1"/>
    <col min="7176" max="7176" width="7" customWidth="1"/>
    <col min="7178" max="7178" width="8.5546875" customWidth="1"/>
    <col min="7425" max="7425" width="4.109375" customWidth="1"/>
    <col min="7426" max="7426" width="5.33203125" customWidth="1"/>
    <col min="7427" max="7427" width="21.44140625" customWidth="1"/>
    <col min="7428" max="7428" width="14.33203125" customWidth="1"/>
    <col min="7429" max="7429" width="7.109375" customWidth="1"/>
    <col min="7430" max="7430" width="7" customWidth="1"/>
    <col min="7431" max="7431" width="7.6640625" customWidth="1"/>
    <col min="7432" max="7432" width="7" customWidth="1"/>
    <col min="7434" max="7434" width="8.5546875" customWidth="1"/>
    <col min="7681" max="7681" width="4.109375" customWidth="1"/>
    <col min="7682" max="7682" width="5.33203125" customWidth="1"/>
    <col min="7683" max="7683" width="21.44140625" customWidth="1"/>
    <col min="7684" max="7684" width="14.33203125" customWidth="1"/>
    <col min="7685" max="7685" width="7.109375" customWidth="1"/>
    <col min="7686" max="7686" width="7" customWidth="1"/>
    <col min="7687" max="7687" width="7.6640625" customWidth="1"/>
    <col min="7688" max="7688" width="7" customWidth="1"/>
    <col min="7690" max="7690" width="8.5546875" customWidth="1"/>
    <col min="7937" max="7937" width="4.109375" customWidth="1"/>
    <col min="7938" max="7938" width="5.33203125" customWidth="1"/>
    <col min="7939" max="7939" width="21.44140625" customWidth="1"/>
    <col min="7940" max="7940" width="14.33203125" customWidth="1"/>
    <col min="7941" max="7941" width="7.109375" customWidth="1"/>
    <col min="7942" max="7942" width="7" customWidth="1"/>
    <col min="7943" max="7943" width="7.6640625" customWidth="1"/>
    <col min="7944" max="7944" width="7" customWidth="1"/>
    <col min="7946" max="7946" width="8.5546875" customWidth="1"/>
    <col min="8193" max="8193" width="4.109375" customWidth="1"/>
    <col min="8194" max="8194" width="5.33203125" customWidth="1"/>
    <col min="8195" max="8195" width="21.44140625" customWidth="1"/>
    <col min="8196" max="8196" width="14.33203125" customWidth="1"/>
    <col min="8197" max="8197" width="7.109375" customWidth="1"/>
    <col min="8198" max="8198" width="7" customWidth="1"/>
    <col min="8199" max="8199" width="7.6640625" customWidth="1"/>
    <col min="8200" max="8200" width="7" customWidth="1"/>
    <col min="8202" max="8202" width="8.5546875" customWidth="1"/>
    <col min="8449" max="8449" width="4.109375" customWidth="1"/>
    <col min="8450" max="8450" width="5.33203125" customWidth="1"/>
    <col min="8451" max="8451" width="21.44140625" customWidth="1"/>
    <col min="8452" max="8452" width="14.33203125" customWidth="1"/>
    <col min="8453" max="8453" width="7.109375" customWidth="1"/>
    <col min="8454" max="8454" width="7" customWidth="1"/>
    <col min="8455" max="8455" width="7.6640625" customWidth="1"/>
    <col min="8456" max="8456" width="7" customWidth="1"/>
    <col min="8458" max="8458" width="8.5546875" customWidth="1"/>
    <col min="8705" max="8705" width="4.109375" customWidth="1"/>
    <col min="8706" max="8706" width="5.33203125" customWidth="1"/>
    <col min="8707" max="8707" width="21.44140625" customWidth="1"/>
    <col min="8708" max="8708" width="14.33203125" customWidth="1"/>
    <col min="8709" max="8709" width="7.109375" customWidth="1"/>
    <col min="8710" max="8710" width="7" customWidth="1"/>
    <col min="8711" max="8711" width="7.6640625" customWidth="1"/>
    <col min="8712" max="8712" width="7" customWidth="1"/>
    <col min="8714" max="8714" width="8.5546875" customWidth="1"/>
    <col min="8961" max="8961" width="4.109375" customWidth="1"/>
    <col min="8962" max="8962" width="5.33203125" customWidth="1"/>
    <col min="8963" max="8963" width="21.44140625" customWidth="1"/>
    <col min="8964" max="8964" width="14.33203125" customWidth="1"/>
    <col min="8965" max="8965" width="7.109375" customWidth="1"/>
    <col min="8966" max="8966" width="7" customWidth="1"/>
    <col min="8967" max="8967" width="7.6640625" customWidth="1"/>
    <col min="8968" max="8968" width="7" customWidth="1"/>
    <col min="8970" max="8970" width="8.5546875" customWidth="1"/>
    <col min="9217" max="9217" width="4.109375" customWidth="1"/>
    <col min="9218" max="9218" width="5.33203125" customWidth="1"/>
    <col min="9219" max="9219" width="21.44140625" customWidth="1"/>
    <col min="9220" max="9220" width="14.33203125" customWidth="1"/>
    <col min="9221" max="9221" width="7.109375" customWidth="1"/>
    <col min="9222" max="9222" width="7" customWidth="1"/>
    <col min="9223" max="9223" width="7.6640625" customWidth="1"/>
    <col min="9224" max="9224" width="7" customWidth="1"/>
    <col min="9226" max="9226" width="8.5546875" customWidth="1"/>
    <col min="9473" max="9473" width="4.109375" customWidth="1"/>
    <col min="9474" max="9474" width="5.33203125" customWidth="1"/>
    <col min="9475" max="9475" width="21.44140625" customWidth="1"/>
    <col min="9476" max="9476" width="14.33203125" customWidth="1"/>
    <col min="9477" max="9477" width="7.109375" customWidth="1"/>
    <col min="9478" max="9478" width="7" customWidth="1"/>
    <col min="9479" max="9479" width="7.6640625" customWidth="1"/>
    <col min="9480" max="9480" width="7" customWidth="1"/>
    <col min="9482" max="9482" width="8.5546875" customWidth="1"/>
    <col min="9729" max="9729" width="4.109375" customWidth="1"/>
    <col min="9730" max="9730" width="5.33203125" customWidth="1"/>
    <col min="9731" max="9731" width="21.44140625" customWidth="1"/>
    <col min="9732" max="9732" width="14.33203125" customWidth="1"/>
    <col min="9733" max="9733" width="7.109375" customWidth="1"/>
    <col min="9734" max="9734" width="7" customWidth="1"/>
    <col min="9735" max="9735" width="7.6640625" customWidth="1"/>
    <col min="9736" max="9736" width="7" customWidth="1"/>
    <col min="9738" max="9738" width="8.5546875" customWidth="1"/>
    <col min="9985" max="9985" width="4.109375" customWidth="1"/>
    <col min="9986" max="9986" width="5.33203125" customWidth="1"/>
    <col min="9987" max="9987" width="21.44140625" customWidth="1"/>
    <col min="9988" max="9988" width="14.33203125" customWidth="1"/>
    <col min="9989" max="9989" width="7.109375" customWidth="1"/>
    <col min="9990" max="9990" width="7" customWidth="1"/>
    <col min="9991" max="9991" width="7.6640625" customWidth="1"/>
    <col min="9992" max="9992" width="7" customWidth="1"/>
    <col min="9994" max="9994" width="8.5546875" customWidth="1"/>
    <col min="10241" max="10241" width="4.109375" customWidth="1"/>
    <col min="10242" max="10242" width="5.33203125" customWidth="1"/>
    <col min="10243" max="10243" width="21.44140625" customWidth="1"/>
    <col min="10244" max="10244" width="14.33203125" customWidth="1"/>
    <col min="10245" max="10245" width="7.109375" customWidth="1"/>
    <col min="10246" max="10246" width="7" customWidth="1"/>
    <col min="10247" max="10247" width="7.6640625" customWidth="1"/>
    <col min="10248" max="10248" width="7" customWidth="1"/>
    <col min="10250" max="10250" width="8.5546875" customWidth="1"/>
    <col min="10497" max="10497" width="4.109375" customWidth="1"/>
    <col min="10498" max="10498" width="5.33203125" customWidth="1"/>
    <col min="10499" max="10499" width="21.44140625" customWidth="1"/>
    <col min="10500" max="10500" width="14.33203125" customWidth="1"/>
    <col min="10501" max="10501" width="7.109375" customWidth="1"/>
    <col min="10502" max="10502" width="7" customWidth="1"/>
    <col min="10503" max="10503" width="7.6640625" customWidth="1"/>
    <col min="10504" max="10504" width="7" customWidth="1"/>
    <col min="10506" max="10506" width="8.5546875" customWidth="1"/>
    <col min="10753" max="10753" width="4.109375" customWidth="1"/>
    <col min="10754" max="10754" width="5.33203125" customWidth="1"/>
    <col min="10755" max="10755" width="21.44140625" customWidth="1"/>
    <col min="10756" max="10756" width="14.33203125" customWidth="1"/>
    <col min="10757" max="10757" width="7.109375" customWidth="1"/>
    <col min="10758" max="10758" width="7" customWidth="1"/>
    <col min="10759" max="10759" width="7.6640625" customWidth="1"/>
    <col min="10760" max="10760" width="7" customWidth="1"/>
    <col min="10762" max="10762" width="8.5546875" customWidth="1"/>
    <col min="11009" max="11009" width="4.109375" customWidth="1"/>
    <col min="11010" max="11010" width="5.33203125" customWidth="1"/>
    <col min="11011" max="11011" width="21.44140625" customWidth="1"/>
    <col min="11012" max="11012" width="14.33203125" customWidth="1"/>
    <col min="11013" max="11013" width="7.109375" customWidth="1"/>
    <col min="11014" max="11014" width="7" customWidth="1"/>
    <col min="11015" max="11015" width="7.6640625" customWidth="1"/>
    <col min="11016" max="11016" width="7" customWidth="1"/>
    <col min="11018" max="11018" width="8.5546875" customWidth="1"/>
    <col min="11265" max="11265" width="4.109375" customWidth="1"/>
    <col min="11266" max="11266" width="5.33203125" customWidth="1"/>
    <col min="11267" max="11267" width="21.44140625" customWidth="1"/>
    <col min="11268" max="11268" width="14.33203125" customWidth="1"/>
    <col min="11269" max="11269" width="7.109375" customWidth="1"/>
    <col min="11270" max="11270" width="7" customWidth="1"/>
    <col min="11271" max="11271" width="7.6640625" customWidth="1"/>
    <col min="11272" max="11272" width="7" customWidth="1"/>
    <col min="11274" max="11274" width="8.5546875" customWidth="1"/>
    <col min="11521" max="11521" width="4.109375" customWidth="1"/>
    <col min="11522" max="11522" width="5.33203125" customWidth="1"/>
    <col min="11523" max="11523" width="21.44140625" customWidth="1"/>
    <col min="11524" max="11524" width="14.33203125" customWidth="1"/>
    <col min="11525" max="11525" width="7.109375" customWidth="1"/>
    <col min="11526" max="11526" width="7" customWidth="1"/>
    <col min="11527" max="11527" width="7.6640625" customWidth="1"/>
    <col min="11528" max="11528" width="7" customWidth="1"/>
    <col min="11530" max="11530" width="8.5546875" customWidth="1"/>
    <col min="11777" max="11777" width="4.109375" customWidth="1"/>
    <col min="11778" max="11778" width="5.33203125" customWidth="1"/>
    <col min="11779" max="11779" width="21.44140625" customWidth="1"/>
    <col min="11780" max="11780" width="14.33203125" customWidth="1"/>
    <col min="11781" max="11781" width="7.109375" customWidth="1"/>
    <col min="11782" max="11782" width="7" customWidth="1"/>
    <col min="11783" max="11783" width="7.6640625" customWidth="1"/>
    <col min="11784" max="11784" width="7" customWidth="1"/>
    <col min="11786" max="11786" width="8.5546875" customWidth="1"/>
    <col min="12033" max="12033" width="4.109375" customWidth="1"/>
    <col min="12034" max="12034" width="5.33203125" customWidth="1"/>
    <col min="12035" max="12035" width="21.44140625" customWidth="1"/>
    <col min="12036" max="12036" width="14.33203125" customWidth="1"/>
    <col min="12037" max="12037" width="7.109375" customWidth="1"/>
    <col min="12038" max="12038" width="7" customWidth="1"/>
    <col min="12039" max="12039" width="7.6640625" customWidth="1"/>
    <col min="12040" max="12040" width="7" customWidth="1"/>
    <col min="12042" max="12042" width="8.5546875" customWidth="1"/>
    <col min="12289" max="12289" width="4.109375" customWidth="1"/>
    <col min="12290" max="12290" width="5.33203125" customWidth="1"/>
    <col min="12291" max="12291" width="21.44140625" customWidth="1"/>
    <col min="12292" max="12292" width="14.33203125" customWidth="1"/>
    <col min="12293" max="12293" width="7.109375" customWidth="1"/>
    <col min="12294" max="12294" width="7" customWidth="1"/>
    <col min="12295" max="12295" width="7.6640625" customWidth="1"/>
    <col min="12296" max="12296" width="7" customWidth="1"/>
    <col min="12298" max="12298" width="8.5546875" customWidth="1"/>
    <col min="12545" max="12545" width="4.109375" customWidth="1"/>
    <col min="12546" max="12546" width="5.33203125" customWidth="1"/>
    <col min="12547" max="12547" width="21.44140625" customWidth="1"/>
    <col min="12548" max="12548" width="14.33203125" customWidth="1"/>
    <col min="12549" max="12549" width="7.109375" customWidth="1"/>
    <col min="12550" max="12550" width="7" customWidth="1"/>
    <col min="12551" max="12551" width="7.6640625" customWidth="1"/>
    <col min="12552" max="12552" width="7" customWidth="1"/>
    <col min="12554" max="12554" width="8.5546875" customWidth="1"/>
    <col min="12801" max="12801" width="4.109375" customWidth="1"/>
    <col min="12802" max="12802" width="5.33203125" customWidth="1"/>
    <col min="12803" max="12803" width="21.44140625" customWidth="1"/>
    <col min="12804" max="12804" width="14.33203125" customWidth="1"/>
    <col min="12805" max="12805" width="7.109375" customWidth="1"/>
    <col min="12806" max="12806" width="7" customWidth="1"/>
    <col min="12807" max="12807" width="7.6640625" customWidth="1"/>
    <col min="12808" max="12808" width="7" customWidth="1"/>
    <col min="12810" max="12810" width="8.5546875" customWidth="1"/>
    <col min="13057" max="13057" width="4.109375" customWidth="1"/>
    <col min="13058" max="13058" width="5.33203125" customWidth="1"/>
    <col min="13059" max="13059" width="21.44140625" customWidth="1"/>
    <col min="13060" max="13060" width="14.33203125" customWidth="1"/>
    <col min="13061" max="13061" width="7.109375" customWidth="1"/>
    <col min="13062" max="13062" width="7" customWidth="1"/>
    <col min="13063" max="13063" width="7.6640625" customWidth="1"/>
    <col min="13064" max="13064" width="7" customWidth="1"/>
    <col min="13066" max="13066" width="8.5546875" customWidth="1"/>
    <col min="13313" max="13313" width="4.109375" customWidth="1"/>
    <col min="13314" max="13314" width="5.33203125" customWidth="1"/>
    <col min="13315" max="13315" width="21.44140625" customWidth="1"/>
    <col min="13316" max="13316" width="14.33203125" customWidth="1"/>
    <col min="13317" max="13317" width="7.109375" customWidth="1"/>
    <col min="13318" max="13318" width="7" customWidth="1"/>
    <col min="13319" max="13319" width="7.6640625" customWidth="1"/>
    <col min="13320" max="13320" width="7" customWidth="1"/>
    <col min="13322" max="13322" width="8.5546875" customWidth="1"/>
    <col min="13569" max="13569" width="4.109375" customWidth="1"/>
    <col min="13570" max="13570" width="5.33203125" customWidth="1"/>
    <col min="13571" max="13571" width="21.44140625" customWidth="1"/>
    <col min="13572" max="13572" width="14.33203125" customWidth="1"/>
    <col min="13573" max="13573" width="7.109375" customWidth="1"/>
    <col min="13574" max="13574" width="7" customWidth="1"/>
    <col min="13575" max="13575" width="7.6640625" customWidth="1"/>
    <col min="13576" max="13576" width="7" customWidth="1"/>
    <col min="13578" max="13578" width="8.5546875" customWidth="1"/>
    <col min="13825" max="13825" width="4.109375" customWidth="1"/>
    <col min="13826" max="13826" width="5.33203125" customWidth="1"/>
    <col min="13827" max="13827" width="21.44140625" customWidth="1"/>
    <col min="13828" max="13828" width="14.33203125" customWidth="1"/>
    <col min="13829" max="13829" width="7.109375" customWidth="1"/>
    <col min="13830" max="13830" width="7" customWidth="1"/>
    <col min="13831" max="13831" width="7.6640625" customWidth="1"/>
    <col min="13832" max="13832" width="7" customWidth="1"/>
    <col min="13834" max="13834" width="8.5546875" customWidth="1"/>
    <col min="14081" max="14081" width="4.109375" customWidth="1"/>
    <col min="14082" max="14082" width="5.33203125" customWidth="1"/>
    <col min="14083" max="14083" width="21.44140625" customWidth="1"/>
    <col min="14084" max="14084" width="14.33203125" customWidth="1"/>
    <col min="14085" max="14085" width="7.109375" customWidth="1"/>
    <col min="14086" max="14086" width="7" customWidth="1"/>
    <col min="14087" max="14087" width="7.6640625" customWidth="1"/>
    <col min="14088" max="14088" width="7" customWidth="1"/>
    <col min="14090" max="14090" width="8.5546875" customWidth="1"/>
    <col min="14337" max="14337" width="4.109375" customWidth="1"/>
    <col min="14338" max="14338" width="5.33203125" customWidth="1"/>
    <col min="14339" max="14339" width="21.44140625" customWidth="1"/>
    <col min="14340" max="14340" width="14.33203125" customWidth="1"/>
    <col min="14341" max="14341" width="7.109375" customWidth="1"/>
    <col min="14342" max="14342" width="7" customWidth="1"/>
    <col min="14343" max="14343" width="7.6640625" customWidth="1"/>
    <col min="14344" max="14344" width="7" customWidth="1"/>
    <col min="14346" max="14346" width="8.5546875" customWidth="1"/>
    <col min="14593" max="14593" width="4.109375" customWidth="1"/>
    <col min="14594" max="14594" width="5.33203125" customWidth="1"/>
    <col min="14595" max="14595" width="21.44140625" customWidth="1"/>
    <col min="14596" max="14596" width="14.33203125" customWidth="1"/>
    <col min="14597" max="14597" width="7.109375" customWidth="1"/>
    <col min="14598" max="14598" width="7" customWidth="1"/>
    <col min="14599" max="14599" width="7.6640625" customWidth="1"/>
    <col min="14600" max="14600" width="7" customWidth="1"/>
    <col min="14602" max="14602" width="8.5546875" customWidth="1"/>
    <col min="14849" max="14849" width="4.109375" customWidth="1"/>
    <col min="14850" max="14850" width="5.33203125" customWidth="1"/>
    <col min="14851" max="14851" width="21.44140625" customWidth="1"/>
    <col min="14852" max="14852" width="14.33203125" customWidth="1"/>
    <col min="14853" max="14853" width="7.109375" customWidth="1"/>
    <col min="14854" max="14854" width="7" customWidth="1"/>
    <col min="14855" max="14855" width="7.6640625" customWidth="1"/>
    <col min="14856" max="14856" width="7" customWidth="1"/>
    <col min="14858" max="14858" width="8.5546875" customWidth="1"/>
    <col min="15105" max="15105" width="4.109375" customWidth="1"/>
    <col min="15106" max="15106" width="5.33203125" customWidth="1"/>
    <col min="15107" max="15107" width="21.44140625" customWidth="1"/>
    <col min="15108" max="15108" width="14.33203125" customWidth="1"/>
    <col min="15109" max="15109" width="7.109375" customWidth="1"/>
    <col min="15110" max="15110" width="7" customWidth="1"/>
    <col min="15111" max="15111" width="7.6640625" customWidth="1"/>
    <col min="15112" max="15112" width="7" customWidth="1"/>
    <col min="15114" max="15114" width="8.5546875" customWidth="1"/>
    <col min="15361" max="15361" width="4.109375" customWidth="1"/>
    <col min="15362" max="15362" width="5.33203125" customWidth="1"/>
    <col min="15363" max="15363" width="21.44140625" customWidth="1"/>
    <col min="15364" max="15364" width="14.33203125" customWidth="1"/>
    <col min="15365" max="15365" width="7.109375" customWidth="1"/>
    <col min="15366" max="15366" width="7" customWidth="1"/>
    <col min="15367" max="15367" width="7.6640625" customWidth="1"/>
    <col min="15368" max="15368" width="7" customWidth="1"/>
    <col min="15370" max="15370" width="8.5546875" customWidth="1"/>
    <col min="15617" max="15617" width="4.109375" customWidth="1"/>
    <col min="15618" max="15618" width="5.33203125" customWidth="1"/>
    <col min="15619" max="15619" width="21.44140625" customWidth="1"/>
    <col min="15620" max="15620" width="14.33203125" customWidth="1"/>
    <col min="15621" max="15621" width="7.109375" customWidth="1"/>
    <col min="15622" max="15622" width="7" customWidth="1"/>
    <col min="15623" max="15623" width="7.6640625" customWidth="1"/>
    <col min="15624" max="15624" width="7" customWidth="1"/>
    <col min="15626" max="15626" width="8.5546875" customWidth="1"/>
    <col min="15873" max="15873" width="4.109375" customWidth="1"/>
    <col min="15874" max="15874" width="5.33203125" customWidth="1"/>
    <col min="15875" max="15875" width="21.44140625" customWidth="1"/>
    <col min="15876" max="15876" width="14.33203125" customWidth="1"/>
    <col min="15877" max="15877" width="7.109375" customWidth="1"/>
    <col min="15878" max="15878" width="7" customWidth="1"/>
    <col min="15879" max="15879" width="7.6640625" customWidth="1"/>
    <col min="15880" max="15880" width="7" customWidth="1"/>
    <col min="15882" max="15882" width="8.5546875" customWidth="1"/>
    <col min="16129" max="16129" width="4.109375" customWidth="1"/>
    <col min="16130" max="16130" width="5.33203125" customWidth="1"/>
    <col min="16131" max="16131" width="21.44140625" customWidth="1"/>
    <col min="16132" max="16132" width="14.33203125" customWidth="1"/>
    <col min="16133" max="16133" width="7.109375" customWidth="1"/>
    <col min="16134" max="16134" width="7" customWidth="1"/>
    <col min="16135" max="16135" width="7.6640625" customWidth="1"/>
    <col min="16136" max="16136" width="7" customWidth="1"/>
    <col min="16138" max="16138" width="8.5546875" customWidth="1"/>
  </cols>
  <sheetData>
    <row r="1" spans="1:10" ht="15" thickBot="1"/>
    <row r="2" spans="1:10" ht="18" customHeight="1">
      <c r="A2" s="1"/>
      <c r="B2" s="2"/>
      <c r="C2" s="3" t="s">
        <v>36</v>
      </c>
      <c r="D2" s="153" t="s">
        <v>251</v>
      </c>
      <c r="E2" s="159"/>
      <c r="F2" s="5"/>
      <c r="G2" s="6"/>
      <c r="H2" s="6"/>
      <c r="I2" s="7"/>
      <c r="J2" s="7"/>
    </row>
    <row r="3" spans="1:10" ht="15" customHeight="1">
      <c r="A3" s="1"/>
      <c r="B3" s="8"/>
      <c r="C3" s="9" t="s">
        <v>226</v>
      </c>
      <c r="D3" s="9"/>
      <c r="E3" s="10"/>
      <c r="F3" s="5"/>
      <c r="G3" s="6"/>
      <c r="H3" s="6"/>
      <c r="I3" s="7"/>
      <c r="J3" s="7"/>
    </row>
    <row r="4" spans="1:10" ht="15" customHeight="1" thickBot="1">
      <c r="A4" s="1"/>
      <c r="B4" s="11"/>
      <c r="C4" s="12" t="s">
        <v>227</v>
      </c>
      <c r="D4" s="12"/>
      <c r="E4" s="13"/>
      <c r="F4" s="5"/>
      <c r="G4" s="6"/>
      <c r="H4" s="6"/>
      <c r="I4" s="7"/>
      <c r="J4" s="7"/>
    </row>
    <row r="5" spans="1:10" ht="15" customHeight="1">
      <c r="A5" s="14"/>
      <c r="B5" s="15"/>
      <c r="C5" s="15"/>
      <c r="D5" s="15"/>
      <c r="E5" s="15"/>
      <c r="F5" s="14"/>
      <c r="G5" s="14"/>
      <c r="H5" s="14"/>
      <c r="I5" s="7"/>
      <c r="J5" s="7"/>
    </row>
    <row r="6" spans="1:10" ht="14.25" customHeight="1">
      <c r="A6" s="16"/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/>
      <c r="J6" s="18"/>
    </row>
    <row r="7" spans="1:10" ht="14.25" customHeight="1">
      <c r="A7" s="16" t="s">
        <v>7</v>
      </c>
      <c r="B7" s="16" t="s">
        <v>228</v>
      </c>
      <c r="C7" s="16" t="s">
        <v>49</v>
      </c>
      <c r="D7" s="16"/>
      <c r="E7" s="16" t="s">
        <v>8</v>
      </c>
      <c r="F7" s="16"/>
      <c r="G7" s="16"/>
      <c r="H7" s="16" t="s">
        <v>7</v>
      </c>
      <c r="I7" s="17"/>
      <c r="J7" s="19"/>
    </row>
    <row r="8" spans="1:10" ht="14.25" customHeight="1">
      <c r="A8" s="20" t="s">
        <v>8</v>
      </c>
      <c r="B8" s="16" t="s">
        <v>234</v>
      </c>
      <c r="C8" s="16" t="s">
        <v>66</v>
      </c>
      <c r="D8" s="20"/>
      <c r="E8" s="16" t="s">
        <v>7</v>
      </c>
      <c r="F8" s="16"/>
      <c r="G8" s="16"/>
      <c r="H8" s="16" t="s">
        <v>8</v>
      </c>
      <c r="I8" s="17"/>
      <c r="J8" s="21"/>
    </row>
    <row r="9" spans="1:10" ht="14.25" customHeight="1">
      <c r="A9" s="16" t="s">
        <v>9</v>
      </c>
      <c r="B9" s="16" t="s">
        <v>236</v>
      </c>
      <c r="C9" s="16" t="s">
        <v>235</v>
      </c>
      <c r="D9" s="16"/>
      <c r="E9" s="16" t="s">
        <v>326</v>
      </c>
      <c r="F9" s="16"/>
      <c r="G9" s="16"/>
      <c r="H9" s="16" t="s">
        <v>9</v>
      </c>
      <c r="I9" s="17"/>
      <c r="J9" s="21"/>
    </row>
    <row r="10" spans="1:10" ht="14.25" customHeight="1">
      <c r="A10" s="16" t="s">
        <v>11</v>
      </c>
      <c r="B10" s="16"/>
      <c r="C10" s="16"/>
      <c r="D10" s="16"/>
      <c r="E10" s="16"/>
      <c r="F10" s="16"/>
      <c r="G10" s="16"/>
      <c r="H10" s="16"/>
      <c r="I10" s="17"/>
      <c r="J10" s="21"/>
    </row>
    <row r="11" spans="1:10" ht="15" customHeight="1" outlineLevel="1">
      <c r="A11" s="22"/>
      <c r="B11" s="22"/>
      <c r="C11" s="23"/>
      <c r="D11" s="23"/>
      <c r="E11" s="23"/>
      <c r="F11" s="23"/>
      <c r="G11" s="23"/>
      <c r="H11" s="23"/>
      <c r="I11" s="24"/>
      <c r="J11" s="24"/>
    </row>
    <row r="12" spans="1:10" ht="14.25" customHeight="1" outlineLevel="1">
      <c r="A12" s="21"/>
      <c r="B12" s="25"/>
      <c r="C12" s="16"/>
      <c r="D12" s="16" t="s">
        <v>12</v>
      </c>
      <c r="E12" s="16" t="s">
        <v>13</v>
      </c>
      <c r="F12" s="16" t="s">
        <v>14</v>
      </c>
      <c r="G12" s="16" t="s">
        <v>15</v>
      </c>
      <c r="H12" s="16" t="s">
        <v>16</v>
      </c>
      <c r="I12" s="16" t="s">
        <v>17</v>
      </c>
      <c r="J12" s="16" t="s">
        <v>18</v>
      </c>
    </row>
    <row r="13" spans="1:10" ht="14.25" customHeight="1" outlineLevel="1">
      <c r="A13" s="21"/>
      <c r="B13" s="25"/>
      <c r="C13" s="16" t="s">
        <v>10</v>
      </c>
      <c r="D13" s="16"/>
      <c r="E13" s="16"/>
      <c r="F13" s="16"/>
      <c r="G13" s="16"/>
      <c r="H13" s="16"/>
      <c r="I13" s="16"/>
      <c r="J13" s="16" t="s">
        <v>11</v>
      </c>
    </row>
    <row r="14" spans="1:10" ht="14.25" customHeight="1" outlineLevel="1">
      <c r="A14" s="21"/>
      <c r="B14" s="25"/>
      <c r="C14" s="16" t="s">
        <v>19</v>
      </c>
      <c r="D14" s="16"/>
      <c r="E14" s="16"/>
      <c r="F14" s="16"/>
      <c r="G14" s="16"/>
      <c r="H14" s="16"/>
      <c r="I14" s="16"/>
      <c r="J14" s="16" t="s">
        <v>9</v>
      </c>
    </row>
    <row r="15" spans="1:10" ht="14.25" customHeight="1" outlineLevel="1">
      <c r="A15" s="21"/>
      <c r="B15" s="25"/>
      <c r="C15" s="16" t="s">
        <v>20</v>
      </c>
      <c r="D15" s="16"/>
      <c r="E15" s="16"/>
      <c r="F15" s="16"/>
      <c r="G15" s="16"/>
      <c r="H15" s="16"/>
      <c r="I15" s="16"/>
      <c r="J15" s="16" t="s">
        <v>8</v>
      </c>
    </row>
    <row r="16" spans="1:10" ht="14.25" customHeight="1" outlineLevel="1">
      <c r="A16" s="21"/>
      <c r="B16" s="25"/>
      <c r="C16" s="16" t="s">
        <v>21</v>
      </c>
      <c r="D16" s="16"/>
      <c r="E16" s="16"/>
      <c r="F16" s="16"/>
      <c r="G16" s="16"/>
      <c r="H16" s="16"/>
      <c r="I16" s="16"/>
      <c r="J16" s="16" t="s">
        <v>11</v>
      </c>
    </row>
    <row r="17" spans="1:10" ht="14.25" customHeight="1" outlineLevel="1">
      <c r="A17" s="21"/>
      <c r="B17" s="25"/>
      <c r="C17" s="16" t="s">
        <v>22</v>
      </c>
      <c r="D17" s="16"/>
      <c r="E17" s="16"/>
      <c r="F17" s="16"/>
      <c r="G17" s="16"/>
      <c r="H17" s="16"/>
      <c r="I17" s="16"/>
      <c r="J17" s="16" t="s">
        <v>9</v>
      </c>
    </row>
    <row r="18" spans="1:10" ht="14.25" customHeight="1" outlineLevel="1">
      <c r="A18" s="21"/>
      <c r="B18" s="25"/>
      <c r="C18" s="16" t="s">
        <v>23</v>
      </c>
      <c r="D18" s="16"/>
      <c r="E18" s="16"/>
      <c r="F18" s="16"/>
      <c r="G18" s="16"/>
      <c r="H18" s="16"/>
      <c r="I18" s="16"/>
      <c r="J18" s="16" t="s">
        <v>7</v>
      </c>
    </row>
    <row r="19" spans="1:10" ht="15" customHeight="1">
      <c r="A19" s="21"/>
      <c r="B19" s="21"/>
      <c r="C19" s="22"/>
      <c r="D19" s="22"/>
      <c r="E19" s="26"/>
      <c r="F19" s="22"/>
      <c r="G19" s="22"/>
      <c r="H19" s="22"/>
      <c r="I19" s="22"/>
      <c r="J19" s="22"/>
    </row>
    <row r="20" spans="1:10" ht="14.25" customHeight="1">
      <c r="A20" s="16"/>
      <c r="B20" s="16" t="s">
        <v>0</v>
      </c>
      <c r="C20" s="16" t="s">
        <v>24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17"/>
      <c r="J20" s="18"/>
    </row>
    <row r="21" spans="1:10" ht="14.25" customHeight="1">
      <c r="A21" s="16" t="s">
        <v>7</v>
      </c>
      <c r="B21" s="16" t="s">
        <v>229</v>
      </c>
      <c r="C21" s="16" t="s">
        <v>44</v>
      </c>
      <c r="D21" s="16"/>
      <c r="E21" s="16" t="s">
        <v>9</v>
      </c>
      <c r="F21" s="16"/>
      <c r="G21" s="16"/>
      <c r="H21" s="16" t="s">
        <v>7</v>
      </c>
      <c r="I21" s="17"/>
      <c r="J21" s="19"/>
    </row>
    <row r="22" spans="1:10" ht="14.25" customHeight="1">
      <c r="A22" s="16" t="s">
        <v>8</v>
      </c>
      <c r="B22" s="16" t="s">
        <v>233</v>
      </c>
      <c r="C22" s="16" t="s">
        <v>232</v>
      </c>
      <c r="D22" s="16"/>
      <c r="E22" s="16" t="s">
        <v>8</v>
      </c>
      <c r="F22" s="16"/>
      <c r="G22" s="16"/>
      <c r="H22" s="16" t="s">
        <v>8</v>
      </c>
      <c r="I22" s="17"/>
      <c r="J22" s="21"/>
    </row>
    <row r="23" spans="1:10" ht="14.25" customHeight="1">
      <c r="A23" s="16" t="s">
        <v>9</v>
      </c>
      <c r="B23" s="16" t="s">
        <v>240</v>
      </c>
      <c r="C23" s="16" t="s">
        <v>239</v>
      </c>
      <c r="D23" s="16"/>
      <c r="E23" s="16" t="s">
        <v>7</v>
      </c>
      <c r="F23" s="16"/>
      <c r="G23" s="16"/>
      <c r="H23" s="16" t="s">
        <v>9</v>
      </c>
      <c r="I23" s="17"/>
      <c r="J23" s="21"/>
    </row>
    <row r="24" spans="1:10" ht="14.25" customHeight="1">
      <c r="A24" s="16" t="s">
        <v>11</v>
      </c>
      <c r="B24" s="16" t="s">
        <v>241</v>
      </c>
      <c r="C24" s="16" t="s">
        <v>122</v>
      </c>
      <c r="D24" s="16"/>
      <c r="E24" s="16" t="s">
        <v>326</v>
      </c>
      <c r="F24" s="16"/>
      <c r="G24" s="16"/>
      <c r="H24" s="16" t="s">
        <v>11</v>
      </c>
      <c r="I24" s="17"/>
      <c r="J24" s="21"/>
    </row>
    <row r="25" spans="1:10" ht="15" customHeight="1" outlineLevel="1">
      <c r="A25" s="22"/>
      <c r="B25" s="22"/>
      <c r="C25" s="23"/>
      <c r="D25" s="23"/>
      <c r="E25" s="23"/>
      <c r="F25" s="23"/>
      <c r="G25" s="23"/>
      <c r="H25" s="23"/>
      <c r="I25" s="24"/>
      <c r="J25" s="24"/>
    </row>
    <row r="26" spans="1:10" ht="14.25" customHeight="1" outlineLevel="1">
      <c r="A26" s="21"/>
      <c r="B26" s="25"/>
      <c r="C26" s="16"/>
      <c r="D26" s="16" t="s">
        <v>12</v>
      </c>
      <c r="E26" s="16" t="s">
        <v>13</v>
      </c>
      <c r="F26" s="16" t="s">
        <v>14</v>
      </c>
      <c r="G26" s="16" t="s">
        <v>15</v>
      </c>
      <c r="H26" s="16" t="s">
        <v>16</v>
      </c>
      <c r="I26" s="16" t="s">
        <v>17</v>
      </c>
      <c r="J26" s="16" t="s">
        <v>18</v>
      </c>
    </row>
    <row r="27" spans="1:10" ht="14.25" customHeight="1" outlineLevel="1">
      <c r="A27" s="21"/>
      <c r="B27" s="25"/>
      <c r="C27" s="16" t="s">
        <v>10</v>
      </c>
      <c r="D27" s="16"/>
      <c r="E27" s="16"/>
      <c r="F27" s="16"/>
      <c r="G27" s="16"/>
      <c r="H27" s="16"/>
      <c r="I27" s="16"/>
      <c r="J27" s="16" t="s">
        <v>11</v>
      </c>
    </row>
    <row r="28" spans="1:10" ht="14.25" customHeight="1" outlineLevel="1">
      <c r="A28" s="21"/>
      <c r="B28" s="25"/>
      <c r="C28" s="16" t="s">
        <v>19</v>
      </c>
      <c r="D28" s="16"/>
      <c r="E28" s="16"/>
      <c r="F28" s="16"/>
      <c r="G28" s="16"/>
      <c r="H28" s="16"/>
      <c r="I28" s="16"/>
      <c r="J28" s="16" t="s">
        <v>9</v>
      </c>
    </row>
    <row r="29" spans="1:10" ht="14.25" customHeight="1" outlineLevel="1">
      <c r="A29" s="21"/>
      <c r="B29" s="25"/>
      <c r="C29" s="16" t="s">
        <v>20</v>
      </c>
      <c r="D29" s="16"/>
      <c r="E29" s="16"/>
      <c r="F29" s="16"/>
      <c r="G29" s="16"/>
      <c r="H29" s="16"/>
      <c r="I29" s="16"/>
      <c r="J29" s="16" t="s">
        <v>8</v>
      </c>
    </row>
    <row r="30" spans="1:10" ht="14.25" customHeight="1" outlineLevel="1">
      <c r="A30" s="21"/>
      <c r="B30" s="25"/>
      <c r="C30" s="16" t="s">
        <v>21</v>
      </c>
      <c r="D30" s="16"/>
      <c r="E30" s="16"/>
      <c r="F30" s="16"/>
      <c r="G30" s="16"/>
      <c r="H30" s="16"/>
      <c r="I30" s="16"/>
      <c r="J30" s="16" t="s">
        <v>11</v>
      </c>
    </row>
    <row r="31" spans="1:10" ht="14.25" customHeight="1" outlineLevel="1">
      <c r="A31" s="21"/>
      <c r="B31" s="25"/>
      <c r="C31" s="16" t="s">
        <v>22</v>
      </c>
      <c r="D31" s="16"/>
      <c r="E31" s="16"/>
      <c r="F31" s="16"/>
      <c r="G31" s="16"/>
      <c r="H31" s="16"/>
      <c r="I31" s="16"/>
      <c r="J31" s="16" t="s">
        <v>9</v>
      </c>
    </row>
    <row r="32" spans="1:10" ht="14.25" customHeight="1" outlineLevel="1">
      <c r="A32" s="21"/>
      <c r="B32" s="25"/>
      <c r="C32" s="16" t="s">
        <v>23</v>
      </c>
      <c r="D32" s="16"/>
      <c r="E32" s="16"/>
      <c r="F32" s="16"/>
      <c r="G32" s="16"/>
      <c r="H32" s="16"/>
      <c r="I32" s="16"/>
      <c r="J32" s="16" t="s">
        <v>7</v>
      </c>
    </row>
    <row r="33" spans="1:10" ht="15" customHeight="1">
      <c r="A33" s="21"/>
      <c r="B33" s="21"/>
      <c r="C33" s="22"/>
      <c r="D33" s="22"/>
      <c r="E33" s="26"/>
      <c r="F33" s="22"/>
      <c r="G33" s="22"/>
      <c r="H33" s="22"/>
      <c r="I33" s="22"/>
      <c r="J33" s="22"/>
    </row>
    <row r="34" spans="1:10" ht="14.25" customHeight="1">
      <c r="A34" s="16"/>
      <c r="B34" s="16" t="s">
        <v>0</v>
      </c>
      <c r="C34" s="16" t="s">
        <v>25</v>
      </c>
      <c r="D34" s="16" t="s">
        <v>2</v>
      </c>
      <c r="E34" s="16" t="s">
        <v>3</v>
      </c>
      <c r="F34" s="16" t="s">
        <v>4</v>
      </c>
      <c r="G34" s="16" t="s">
        <v>5</v>
      </c>
      <c r="H34" s="16" t="s">
        <v>6</v>
      </c>
      <c r="I34" s="17"/>
      <c r="J34" s="18"/>
    </row>
    <row r="35" spans="1:10" ht="14.25" customHeight="1">
      <c r="A35" s="16" t="s">
        <v>7</v>
      </c>
      <c r="B35" s="16" t="s">
        <v>230</v>
      </c>
      <c r="C35" s="16" t="s">
        <v>217</v>
      </c>
      <c r="D35" s="16"/>
      <c r="E35" s="16" t="s">
        <v>326</v>
      </c>
      <c r="F35" s="16"/>
      <c r="G35" s="16"/>
      <c r="H35" s="16" t="s">
        <v>11</v>
      </c>
      <c r="I35" s="17"/>
      <c r="J35" s="21"/>
    </row>
    <row r="36" spans="1:10" ht="14.25" customHeight="1">
      <c r="A36" s="16" t="s">
        <v>8</v>
      </c>
      <c r="B36" s="16" t="s">
        <v>231</v>
      </c>
      <c r="C36" s="16" t="s">
        <v>302</v>
      </c>
      <c r="D36" s="16"/>
      <c r="E36" s="16" t="s">
        <v>9</v>
      </c>
      <c r="F36" s="16"/>
      <c r="G36" s="16"/>
      <c r="H36" s="16" t="s">
        <v>7</v>
      </c>
      <c r="I36" s="17"/>
      <c r="J36" s="21"/>
    </row>
    <row r="37" spans="1:10" ht="14.25" customHeight="1">
      <c r="A37" s="16" t="s">
        <v>9</v>
      </c>
      <c r="B37" s="16" t="s">
        <v>238</v>
      </c>
      <c r="C37" s="16" t="s">
        <v>237</v>
      </c>
      <c r="D37" s="16"/>
      <c r="E37" s="16" t="s">
        <v>8</v>
      </c>
      <c r="F37" s="16"/>
      <c r="G37" s="16"/>
      <c r="H37" s="16" t="s">
        <v>8</v>
      </c>
      <c r="I37" s="17"/>
      <c r="J37" s="21"/>
    </row>
    <row r="38" spans="1:10" ht="14.25" customHeight="1">
      <c r="A38" s="16" t="s">
        <v>11</v>
      </c>
      <c r="B38" s="16" t="s">
        <v>240</v>
      </c>
      <c r="C38" s="16" t="s">
        <v>90</v>
      </c>
      <c r="D38" s="16"/>
      <c r="E38" s="16" t="s">
        <v>7</v>
      </c>
      <c r="F38" s="16"/>
      <c r="G38" s="16"/>
      <c r="H38" s="16" t="s">
        <v>9</v>
      </c>
      <c r="I38" s="17"/>
      <c r="J38" s="21"/>
    </row>
    <row r="39" spans="1:10" ht="15" customHeight="1" outlineLevel="1">
      <c r="A39" s="22"/>
      <c r="B39" s="22"/>
      <c r="C39" s="23"/>
      <c r="D39" s="23"/>
      <c r="E39" s="23"/>
      <c r="F39" s="23"/>
      <c r="G39" s="23"/>
      <c r="H39" s="23"/>
      <c r="I39" s="24"/>
      <c r="J39" s="24"/>
    </row>
    <row r="40" spans="1:10" ht="14.25" customHeight="1" outlineLevel="1">
      <c r="A40" s="21"/>
      <c r="B40" s="25"/>
      <c r="C40" s="16"/>
      <c r="D40" s="16" t="s">
        <v>12</v>
      </c>
      <c r="E40" s="16" t="s">
        <v>13</v>
      </c>
      <c r="F40" s="16" t="s">
        <v>14</v>
      </c>
      <c r="G40" s="16" t="s">
        <v>15</v>
      </c>
      <c r="H40" s="16" t="s">
        <v>16</v>
      </c>
      <c r="I40" s="16" t="s">
        <v>17</v>
      </c>
      <c r="J40" s="16" t="s">
        <v>18</v>
      </c>
    </row>
    <row r="41" spans="1:10" ht="14.25" customHeight="1" outlineLevel="1">
      <c r="A41" s="21"/>
      <c r="B41" s="25"/>
      <c r="C41" s="16" t="s">
        <v>10</v>
      </c>
      <c r="D41" s="16"/>
      <c r="E41" s="16"/>
      <c r="F41" s="16"/>
      <c r="G41" s="16"/>
      <c r="H41" s="16"/>
      <c r="I41" s="16"/>
      <c r="J41" s="16" t="s">
        <v>11</v>
      </c>
    </row>
    <row r="42" spans="1:10" ht="14.25" customHeight="1" outlineLevel="1">
      <c r="A42" s="21"/>
      <c r="B42" s="25"/>
      <c r="C42" s="16" t="s">
        <v>19</v>
      </c>
      <c r="D42" s="16"/>
      <c r="E42" s="16"/>
      <c r="F42" s="16"/>
      <c r="G42" s="16"/>
      <c r="H42" s="16"/>
      <c r="I42" s="16"/>
      <c r="J42" s="16" t="s">
        <v>9</v>
      </c>
    </row>
    <row r="43" spans="1:10" ht="14.25" customHeight="1" outlineLevel="1">
      <c r="A43" s="21"/>
      <c r="B43" s="25"/>
      <c r="C43" s="16" t="s">
        <v>20</v>
      </c>
      <c r="D43" s="16"/>
      <c r="E43" s="16"/>
      <c r="F43" s="16"/>
      <c r="G43" s="16"/>
      <c r="H43" s="16"/>
      <c r="I43" s="16"/>
      <c r="J43" s="16" t="s">
        <v>8</v>
      </c>
    </row>
    <row r="44" spans="1:10" ht="14.25" customHeight="1" outlineLevel="1">
      <c r="A44" s="21"/>
      <c r="B44" s="25"/>
      <c r="C44" s="16" t="s">
        <v>21</v>
      </c>
      <c r="D44" s="16"/>
      <c r="E44" s="16"/>
      <c r="F44" s="16"/>
      <c r="G44" s="16"/>
      <c r="H44" s="16"/>
      <c r="I44" s="16"/>
      <c r="J44" s="16" t="s">
        <v>11</v>
      </c>
    </row>
    <row r="45" spans="1:10" ht="14.25" customHeight="1" outlineLevel="1">
      <c r="A45" s="21"/>
      <c r="B45" s="25"/>
      <c r="C45" s="16" t="s">
        <v>22</v>
      </c>
      <c r="D45" s="16"/>
      <c r="E45" s="16"/>
      <c r="F45" s="16"/>
      <c r="G45" s="16"/>
      <c r="H45" s="16"/>
      <c r="I45" s="16"/>
      <c r="J45" s="16" t="s">
        <v>9</v>
      </c>
    </row>
    <row r="46" spans="1:10" ht="14.25" customHeight="1" outlineLevel="1">
      <c r="A46" s="21"/>
      <c r="B46" s="25"/>
      <c r="C46" s="16" t="s">
        <v>23</v>
      </c>
      <c r="D46" s="16"/>
      <c r="E46" s="16"/>
      <c r="F46" s="16"/>
      <c r="G46" s="16"/>
      <c r="H46" s="16"/>
      <c r="I46" s="16"/>
      <c r="J46" s="16" t="s">
        <v>7</v>
      </c>
    </row>
    <row r="47" spans="1:10" ht="15" customHeight="1">
      <c r="A47" s="21"/>
      <c r="B47" s="21"/>
      <c r="C47" s="22"/>
      <c r="D47" s="22"/>
      <c r="E47" s="26"/>
      <c r="F47" s="22"/>
      <c r="G47" s="22"/>
      <c r="H47" s="22"/>
      <c r="I47" s="22"/>
      <c r="J47" s="22"/>
    </row>
  </sheetData>
  <mergeCells count="1">
    <mergeCell ref="D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81119-3B0A-4749-9AD1-624964F8A35C}">
  <dimension ref="A1:K24"/>
  <sheetViews>
    <sheetView workbookViewId="0">
      <selection activeCell="H12" sqref="H12"/>
    </sheetView>
  </sheetViews>
  <sheetFormatPr defaultColWidth="9.109375" defaultRowHeight="13.2"/>
  <cols>
    <col min="1" max="1" width="4.109375" style="32" customWidth="1"/>
    <col min="2" max="2" width="5.33203125" style="32" customWidth="1"/>
    <col min="3" max="3" width="24.5546875" style="32" customWidth="1"/>
    <col min="4" max="4" width="12.33203125" style="32" customWidth="1"/>
    <col min="5" max="5" width="7.109375" style="32" customWidth="1"/>
    <col min="6" max="6" width="7" style="32" customWidth="1"/>
    <col min="7" max="7" width="10" style="32" customWidth="1"/>
    <col min="8" max="8" width="7" style="32" customWidth="1"/>
    <col min="9" max="9" width="9.109375" style="32"/>
    <col min="10" max="10" width="8.5546875" style="32" customWidth="1"/>
    <col min="11" max="256" width="9.109375" style="32"/>
    <col min="257" max="257" width="4.109375" style="32" customWidth="1"/>
    <col min="258" max="258" width="5.33203125" style="32" customWidth="1"/>
    <col min="259" max="259" width="24.5546875" style="32" customWidth="1"/>
    <col min="260" max="260" width="12.33203125" style="32" customWidth="1"/>
    <col min="261" max="261" width="7.109375" style="32" customWidth="1"/>
    <col min="262" max="262" width="7" style="32" customWidth="1"/>
    <col min="263" max="263" width="10" style="32" customWidth="1"/>
    <col min="264" max="264" width="7" style="32" customWidth="1"/>
    <col min="265" max="265" width="9.109375" style="32"/>
    <col min="266" max="266" width="8.5546875" style="32" customWidth="1"/>
    <col min="267" max="512" width="9.109375" style="32"/>
    <col min="513" max="513" width="4.109375" style="32" customWidth="1"/>
    <col min="514" max="514" width="5.33203125" style="32" customWidth="1"/>
    <col min="515" max="515" width="24.5546875" style="32" customWidth="1"/>
    <col min="516" max="516" width="12.33203125" style="32" customWidth="1"/>
    <col min="517" max="517" width="7.109375" style="32" customWidth="1"/>
    <col min="518" max="518" width="7" style="32" customWidth="1"/>
    <col min="519" max="519" width="10" style="32" customWidth="1"/>
    <col min="520" max="520" width="7" style="32" customWidth="1"/>
    <col min="521" max="521" width="9.109375" style="32"/>
    <col min="522" max="522" width="8.5546875" style="32" customWidth="1"/>
    <col min="523" max="768" width="9.109375" style="32"/>
    <col min="769" max="769" width="4.109375" style="32" customWidth="1"/>
    <col min="770" max="770" width="5.33203125" style="32" customWidth="1"/>
    <col min="771" max="771" width="24.5546875" style="32" customWidth="1"/>
    <col min="772" max="772" width="12.33203125" style="32" customWidth="1"/>
    <col min="773" max="773" width="7.109375" style="32" customWidth="1"/>
    <col min="774" max="774" width="7" style="32" customWidth="1"/>
    <col min="775" max="775" width="10" style="32" customWidth="1"/>
    <col min="776" max="776" width="7" style="32" customWidth="1"/>
    <col min="777" max="777" width="9.109375" style="32"/>
    <col min="778" max="778" width="8.5546875" style="32" customWidth="1"/>
    <col min="779" max="1024" width="9.109375" style="32"/>
    <col min="1025" max="1025" width="4.109375" style="32" customWidth="1"/>
    <col min="1026" max="1026" width="5.33203125" style="32" customWidth="1"/>
    <col min="1027" max="1027" width="24.5546875" style="32" customWidth="1"/>
    <col min="1028" max="1028" width="12.33203125" style="32" customWidth="1"/>
    <col min="1029" max="1029" width="7.109375" style="32" customWidth="1"/>
    <col min="1030" max="1030" width="7" style="32" customWidth="1"/>
    <col min="1031" max="1031" width="10" style="32" customWidth="1"/>
    <col min="1032" max="1032" width="7" style="32" customWidth="1"/>
    <col min="1033" max="1033" width="9.109375" style="32"/>
    <col min="1034" max="1034" width="8.5546875" style="32" customWidth="1"/>
    <col min="1035" max="1280" width="9.109375" style="32"/>
    <col min="1281" max="1281" width="4.109375" style="32" customWidth="1"/>
    <col min="1282" max="1282" width="5.33203125" style="32" customWidth="1"/>
    <col min="1283" max="1283" width="24.5546875" style="32" customWidth="1"/>
    <col min="1284" max="1284" width="12.33203125" style="32" customWidth="1"/>
    <col min="1285" max="1285" width="7.109375" style="32" customWidth="1"/>
    <col min="1286" max="1286" width="7" style="32" customWidth="1"/>
    <col min="1287" max="1287" width="10" style="32" customWidth="1"/>
    <col min="1288" max="1288" width="7" style="32" customWidth="1"/>
    <col min="1289" max="1289" width="9.109375" style="32"/>
    <col min="1290" max="1290" width="8.5546875" style="32" customWidth="1"/>
    <col min="1291" max="1536" width="9.109375" style="32"/>
    <col min="1537" max="1537" width="4.109375" style="32" customWidth="1"/>
    <col min="1538" max="1538" width="5.33203125" style="32" customWidth="1"/>
    <col min="1539" max="1539" width="24.5546875" style="32" customWidth="1"/>
    <col min="1540" max="1540" width="12.33203125" style="32" customWidth="1"/>
    <col min="1541" max="1541" width="7.109375" style="32" customWidth="1"/>
    <col min="1542" max="1542" width="7" style="32" customWidth="1"/>
    <col min="1543" max="1543" width="10" style="32" customWidth="1"/>
    <col min="1544" max="1544" width="7" style="32" customWidth="1"/>
    <col min="1545" max="1545" width="9.109375" style="32"/>
    <col min="1546" max="1546" width="8.5546875" style="32" customWidth="1"/>
    <col min="1547" max="1792" width="9.109375" style="32"/>
    <col min="1793" max="1793" width="4.109375" style="32" customWidth="1"/>
    <col min="1794" max="1794" width="5.33203125" style="32" customWidth="1"/>
    <col min="1795" max="1795" width="24.5546875" style="32" customWidth="1"/>
    <col min="1796" max="1796" width="12.33203125" style="32" customWidth="1"/>
    <col min="1797" max="1797" width="7.109375" style="32" customWidth="1"/>
    <col min="1798" max="1798" width="7" style="32" customWidth="1"/>
    <col min="1799" max="1799" width="10" style="32" customWidth="1"/>
    <col min="1800" max="1800" width="7" style="32" customWidth="1"/>
    <col min="1801" max="1801" width="9.109375" style="32"/>
    <col min="1802" max="1802" width="8.5546875" style="32" customWidth="1"/>
    <col min="1803" max="2048" width="9.109375" style="32"/>
    <col min="2049" max="2049" width="4.109375" style="32" customWidth="1"/>
    <col min="2050" max="2050" width="5.33203125" style="32" customWidth="1"/>
    <col min="2051" max="2051" width="24.5546875" style="32" customWidth="1"/>
    <col min="2052" max="2052" width="12.33203125" style="32" customWidth="1"/>
    <col min="2053" max="2053" width="7.109375" style="32" customWidth="1"/>
    <col min="2054" max="2054" width="7" style="32" customWidth="1"/>
    <col min="2055" max="2055" width="10" style="32" customWidth="1"/>
    <col min="2056" max="2056" width="7" style="32" customWidth="1"/>
    <col min="2057" max="2057" width="9.109375" style="32"/>
    <col min="2058" max="2058" width="8.5546875" style="32" customWidth="1"/>
    <col min="2059" max="2304" width="9.109375" style="32"/>
    <col min="2305" max="2305" width="4.109375" style="32" customWidth="1"/>
    <col min="2306" max="2306" width="5.33203125" style="32" customWidth="1"/>
    <col min="2307" max="2307" width="24.5546875" style="32" customWidth="1"/>
    <col min="2308" max="2308" width="12.33203125" style="32" customWidth="1"/>
    <col min="2309" max="2309" width="7.109375" style="32" customWidth="1"/>
    <col min="2310" max="2310" width="7" style="32" customWidth="1"/>
    <col min="2311" max="2311" width="10" style="32" customWidth="1"/>
    <col min="2312" max="2312" width="7" style="32" customWidth="1"/>
    <col min="2313" max="2313" width="9.109375" style="32"/>
    <col min="2314" max="2314" width="8.5546875" style="32" customWidth="1"/>
    <col min="2315" max="2560" width="9.109375" style="32"/>
    <col min="2561" max="2561" width="4.109375" style="32" customWidth="1"/>
    <col min="2562" max="2562" width="5.33203125" style="32" customWidth="1"/>
    <col min="2563" max="2563" width="24.5546875" style="32" customWidth="1"/>
    <col min="2564" max="2564" width="12.33203125" style="32" customWidth="1"/>
    <col min="2565" max="2565" width="7.109375" style="32" customWidth="1"/>
    <col min="2566" max="2566" width="7" style="32" customWidth="1"/>
    <col min="2567" max="2567" width="10" style="32" customWidth="1"/>
    <col min="2568" max="2568" width="7" style="32" customWidth="1"/>
    <col min="2569" max="2569" width="9.109375" style="32"/>
    <col min="2570" max="2570" width="8.5546875" style="32" customWidth="1"/>
    <col min="2571" max="2816" width="9.109375" style="32"/>
    <col min="2817" max="2817" width="4.109375" style="32" customWidth="1"/>
    <col min="2818" max="2818" width="5.33203125" style="32" customWidth="1"/>
    <col min="2819" max="2819" width="24.5546875" style="32" customWidth="1"/>
    <col min="2820" max="2820" width="12.33203125" style="32" customWidth="1"/>
    <col min="2821" max="2821" width="7.109375" style="32" customWidth="1"/>
    <col min="2822" max="2822" width="7" style="32" customWidth="1"/>
    <col min="2823" max="2823" width="10" style="32" customWidth="1"/>
    <col min="2824" max="2824" width="7" style="32" customWidth="1"/>
    <col min="2825" max="2825" width="9.109375" style="32"/>
    <col min="2826" max="2826" width="8.5546875" style="32" customWidth="1"/>
    <col min="2827" max="3072" width="9.109375" style="32"/>
    <col min="3073" max="3073" width="4.109375" style="32" customWidth="1"/>
    <col min="3074" max="3074" width="5.33203125" style="32" customWidth="1"/>
    <col min="3075" max="3075" width="24.5546875" style="32" customWidth="1"/>
    <col min="3076" max="3076" width="12.33203125" style="32" customWidth="1"/>
    <col min="3077" max="3077" width="7.109375" style="32" customWidth="1"/>
    <col min="3078" max="3078" width="7" style="32" customWidth="1"/>
    <col min="3079" max="3079" width="10" style="32" customWidth="1"/>
    <col min="3080" max="3080" width="7" style="32" customWidth="1"/>
    <col min="3081" max="3081" width="9.109375" style="32"/>
    <col min="3082" max="3082" width="8.5546875" style="32" customWidth="1"/>
    <col min="3083" max="3328" width="9.109375" style="32"/>
    <col min="3329" max="3329" width="4.109375" style="32" customWidth="1"/>
    <col min="3330" max="3330" width="5.33203125" style="32" customWidth="1"/>
    <col min="3331" max="3331" width="24.5546875" style="32" customWidth="1"/>
    <col min="3332" max="3332" width="12.33203125" style="32" customWidth="1"/>
    <col min="3333" max="3333" width="7.109375" style="32" customWidth="1"/>
    <col min="3334" max="3334" width="7" style="32" customWidth="1"/>
    <col min="3335" max="3335" width="10" style="32" customWidth="1"/>
    <col min="3336" max="3336" width="7" style="32" customWidth="1"/>
    <col min="3337" max="3337" width="9.109375" style="32"/>
    <col min="3338" max="3338" width="8.5546875" style="32" customWidth="1"/>
    <col min="3339" max="3584" width="9.109375" style="32"/>
    <col min="3585" max="3585" width="4.109375" style="32" customWidth="1"/>
    <col min="3586" max="3586" width="5.33203125" style="32" customWidth="1"/>
    <col min="3587" max="3587" width="24.5546875" style="32" customWidth="1"/>
    <col min="3588" max="3588" width="12.33203125" style="32" customWidth="1"/>
    <col min="3589" max="3589" width="7.109375" style="32" customWidth="1"/>
    <col min="3590" max="3590" width="7" style="32" customWidth="1"/>
    <col min="3591" max="3591" width="10" style="32" customWidth="1"/>
    <col min="3592" max="3592" width="7" style="32" customWidth="1"/>
    <col min="3593" max="3593" width="9.109375" style="32"/>
    <col min="3594" max="3594" width="8.5546875" style="32" customWidth="1"/>
    <col min="3595" max="3840" width="9.109375" style="32"/>
    <col min="3841" max="3841" width="4.109375" style="32" customWidth="1"/>
    <col min="3842" max="3842" width="5.33203125" style="32" customWidth="1"/>
    <col min="3843" max="3843" width="24.5546875" style="32" customWidth="1"/>
    <col min="3844" max="3844" width="12.33203125" style="32" customWidth="1"/>
    <col min="3845" max="3845" width="7.109375" style="32" customWidth="1"/>
    <col min="3846" max="3846" width="7" style="32" customWidth="1"/>
    <col min="3847" max="3847" width="10" style="32" customWidth="1"/>
    <col min="3848" max="3848" width="7" style="32" customWidth="1"/>
    <col min="3849" max="3849" width="9.109375" style="32"/>
    <col min="3850" max="3850" width="8.5546875" style="32" customWidth="1"/>
    <col min="3851" max="4096" width="9.109375" style="32"/>
    <col min="4097" max="4097" width="4.109375" style="32" customWidth="1"/>
    <col min="4098" max="4098" width="5.33203125" style="32" customWidth="1"/>
    <col min="4099" max="4099" width="24.5546875" style="32" customWidth="1"/>
    <col min="4100" max="4100" width="12.33203125" style="32" customWidth="1"/>
    <col min="4101" max="4101" width="7.109375" style="32" customWidth="1"/>
    <col min="4102" max="4102" width="7" style="32" customWidth="1"/>
    <col min="4103" max="4103" width="10" style="32" customWidth="1"/>
    <col min="4104" max="4104" width="7" style="32" customWidth="1"/>
    <col min="4105" max="4105" width="9.109375" style="32"/>
    <col min="4106" max="4106" width="8.5546875" style="32" customWidth="1"/>
    <col min="4107" max="4352" width="9.109375" style="32"/>
    <col min="4353" max="4353" width="4.109375" style="32" customWidth="1"/>
    <col min="4354" max="4354" width="5.33203125" style="32" customWidth="1"/>
    <col min="4355" max="4355" width="24.5546875" style="32" customWidth="1"/>
    <col min="4356" max="4356" width="12.33203125" style="32" customWidth="1"/>
    <col min="4357" max="4357" width="7.109375" style="32" customWidth="1"/>
    <col min="4358" max="4358" width="7" style="32" customWidth="1"/>
    <col min="4359" max="4359" width="10" style="32" customWidth="1"/>
    <col min="4360" max="4360" width="7" style="32" customWidth="1"/>
    <col min="4361" max="4361" width="9.109375" style="32"/>
    <col min="4362" max="4362" width="8.5546875" style="32" customWidth="1"/>
    <col min="4363" max="4608" width="9.109375" style="32"/>
    <col min="4609" max="4609" width="4.109375" style="32" customWidth="1"/>
    <col min="4610" max="4610" width="5.33203125" style="32" customWidth="1"/>
    <col min="4611" max="4611" width="24.5546875" style="32" customWidth="1"/>
    <col min="4612" max="4612" width="12.33203125" style="32" customWidth="1"/>
    <col min="4613" max="4613" width="7.109375" style="32" customWidth="1"/>
    <col min="4614" max="4614" width="7" style="32" customWidth="1"/>
    <col min="4615" max="4615" width="10" style="32" customWidth="1"/>
    <col min="4616" max="4616" width="7" style="32" customWidth="1"/>
    <col min="4617" max="4617" width="9.109375" style="32"/>
    <col min="4618" max="4618" width="8.5546875" style="32" customWidth="1"/>
    <col min="4619" max="4864" width="9.109375" style="32"/>
    <col min="4865" max="4865" width="4.109375" style="32" customWidth="1"/>
    <col min="4866" max="4866" width="5.33203125" style="32" customWidth="1"/>
    <col min="4867" max="4867" width="24.5546875" style="32" customWidth="1"/>
    <col min="4868" max="4868" width="12.33203125" style="32" customWidth="1"/>
    <col min="4869" max="4869" width="7.109375" style="32" customWidth="1"/>
    <col min="4870" max="4870" width="7" style="32" customWidth="1"/>
    <col min="4871" max="4871" width="10" style="32" customWidth="1"/>
    <col min="4872" max="4872" width="7" style="32" customWidth="1"/>
    <col min="4873" max="4873" width="9.109375" style="32"/>
    <col min="4874" max="4874" width="8.5546875" style="32" customWidth="1"/>
    <col min="4875" max="5120" width="9.109375" style="32"/>
    <col min="5121" max="5121" width="4.109375" style="32" customWidth="1"/>
    <col min="5122" max="5122" width="5.33203125" style="32" customWidth="1"/>
    <col min="5123" max="5123" width="24.5546875" style="32" customWidth="1"/>
    <col min="5124" max="5124" width="12.33203125" style="32" customWidth="1"/>
    <col min="5125" max="5125" width="7.109375" style="32" customWidth="1"/>
    <col min="5126" max="5126" width="7" style="32" customWidth="1"/>
    <col min="5127" max="5127" width="10" style="32" customWidth="1"/>
    <col min="5128" max="5128" width="7" style="32" customWidth="1"/>
    <col min="5129" max="5129" width="9.109375" style="32"/>
    <col min="5130" max="5130" width="8.5546875" style="32" customWidth="1"/>
    <col min="5131" max="5376" width="9.109375" style="32"/>
    <col min="5377" max="5377" width="4.109375" style="32" customWidth="1"/>
    <col min="5378" max="5378" width="5.33203125" style="32" customWidth="1"/>
    <col min="5379" max="5379" width="24.5546875" style="32" customWidth="1"/>
    <col min="5380" max="5380" width="12.33203125" style="32" customWidth="1"/>
    <col min="5381" max="5381" width="7.109375" style="32" customWidth="1"/>
    <col min="5382" max="5382" width="7" style="32" customWidth="1"/>
    <col min="5383" max="5383" width="10" style="32" customWidth="1"/>
    <col min="5384" max="5384" width="7" style="32" customWidth="1"/>
    <col min="5385" max="5385" width="9.109375" style="32"/>
    <col min="5386" max="5386" width="8.5546875" style="32" customWidth="1"/>
    <col min="5387" max="5632" width="9.109375" style="32"/>
    <col min="5633" max="5633" width="4.109375" style="32" customWidth="1"/>
    <col min="5634" max="5634" width="5.33203125" style="32" customWidth="1"/>
    <col min="5635" max="5635" width="24.5546875" style="32" customWidth="1"/>
    <col min="5636" max="5636" width="12.33203125" style="32" customWidth="1"/>
    <col min="5637" max="5637" width="7.109375" style="32" customWidth="1"/>
    <col min="5638" max="5638" width="7" style="32" customWidth="1"/>
    <col min="5639" max="5639" width="10" style="32" customWidth="1"/>
    <col min="5640" max="5640" width="7" style="32" customWidth="1"/>
    <col min="5641" max="5641" width="9.109375" style="32"/>
    <col min="5642" max="5642" width="8.5546875" style="32" customWidth="1"/>
    <col min="5643" max="5888" width="9.109375" style="32"/>
    <col min="5889" max="5889" width="4.109375" style="32" customWidth="1"/>
    <col min="5890" max="5890" width="5.33203125" style="32" customWidth="1"/>
    <col min="5891" max="5891" width="24.5546875" style="32" customWidth="1"/>
    <col min="5892" max="5892" width="12.33203125" style="32" customWidth="1"/>
    <col min="5893" max="5893" width="7.109375" style="32" customWidth="1"/>
    <col min="5894" max="5894" width="7" style="32" customWidth="1"/>
    <col min="5895" max="5895" width="10" style="32" customWidth="1"/>
    <col min="5896" max="5896" width="7" style="32" customWidth="1"/>
    <col min="5897" max="5897" width="9.109375" style="32"/>
    <col min="5898" max="5898" width="8.5546875" style="32" customWidth="1"/>
    <col min="5899" max="6144" width="9.109375" style="32"/>
    <col min="6145" max="6145" width="4.109375" style="32" customWidth="1"/>
    <col min="6146" max="6146" width="5.33203125" style="32" customWidth="1"/>
    <col min="6147" max="6147" width="24.5546875" style="32" customWidth="1"/>
    <col min="6148" max="6148" width="12.33203125" style="32" customWidth="1"/>
    <col min="6149" max="6149" width="7.109375" style="32" customWidth="1"/>
    <col min="6150" max="6150" width="7" style="32" customWidth="1"/>
    <col min="6151" max="6151" width="10" style="32" customWidth="1"/>
    <col min="6152" max="6152" width="7" style="32" customWidth="1"/>
    <col min="6153" max="6153" width="9.109375" style="32"/>
    <col min="6154" max="6154" width="8.5546875" style="32" customWidth="1"/>
    <col min="6155" max="6400" width="9.109375" style="32"/>
    <col min="6401" max="6401" width="4.109375" style="32" customWidth="1"/>
    <col min="6402" max="6402" width="5.33203125" style="32" customWidth="1"/>
    <col min="6403" max="6403" width="24.5546875" style="32" customWidth="1"/>
    <col min="6404" max="6404" width="12.33203125" style="32" customWidth="1"/>
    <col min="6405" max="6405" width="7.109375" style="32" customWidth="1"/>
    <col min="6406" max="6406" width="7" style="32" customWidth="1"/>
    <col min="6407" max="6407" width="10" style="32" customWidth="1"/>
    <col min="6408" max="6408" width="7" style="32" customWidth="1"/>
    <col min="6409" max="6409" width="9.109375" style="32"/>
    <col min="6410" max="6410" width="8.5546875" style="32" customWidth="1"/>
    <col min="6411" max="6656" width="9.109375" style="32"/>
    <col min="6657" max="6657" width="4.109375" style="32" customWidth="1"/>
    <col min="6658" max="6658" width="5.33203125" style="32" customWidth="1"/>
    <col min="6659" max="6659" width="24.5546875" style="32" customWidth="1"/>
    <col min="6660" max="6660" width="12.33203125" style="32" customWidth="1"/>
    <col min="6661" max="6661" width="7.109375" style="32" customWidth="1"/>
    <col min="6662" max="6662" width="7" style="32" customWidth="1"/>
    <col min="6663" max="6663" width="10" style="32" customWidth="1"/>
    <col min="6664" max="6664" width="7" style="32" customWidth="1"/>
    <col min="6665" max="6665" width="9.109375" style="32"/>
    <col min="6666" max="6666" width="8.5546875" style="32" customWidth="1"/>
    <col min="6667" max="6912" width="9.109375" style="32"/>
    <col min="6913" max="6913" width="4.109375" style="32" customWidth="1"/>
    <col min="6914" max="6914" width="5.33203125" style="32" customWidth="1"/>
    <col min="6915" max="6915" width="24.5546875" style="32" customWidth="1"/>
    <col min="6916" max="6916" width="12.33203125" style="32" customWidth="1"/>
    <col min="6917" max="6917" width="7.109375" style="32" customWidth="1"/>
    <col min="6918" max="6918" width="7" style="32" customWidth="1"/>
    <col min="6919" max="6919" width="10" style="32" customWidth="1"/>
    <col min="6920" max="6920" width="7" style="32" customWidth="1"/>
    <col min="6921" max="6921" width="9.109375" style="32"/>
    <col min="6922" max="6922" width="8.5546875" style="32" customWidth="1"/>
    <col min="6923" max="7168" width="9.109375" style="32"/>
    <col min="7169" max="7169" width="4.109375" style="32" customWidth="1"/>
    <col min="7170" max="7170" width="5.33203125" style="32" customWidth="1"/>
    <col min="7171" max="7171" width="24.5546875" style="32" customWidth="1"/>
    <col min="7172" max="7172" width="12.33203125" style="32" customWidth="1"/>
    <col min="7173" max="7173" width="7.109375" style="32" customWidth="1"/>
    <col min="7174" max="7174" width="7" style="32" customWidth="1"/>
    <col min="7175" max="7175" width="10" style="32" customWidth="1"/>
    <col min="7176" max="7176" width="7" style="32" customWidth="1"/>
    <col min="7177" max="7177" width="9.109375" style="32"/>
    <col min="7178" max="7178" width="8.5546875" style="32" customWidth="1"/>
    <col min="7179" max="7424" width="9.109375" style="32"/>
    <col min="7425" max="7425" width="4.109375" style="32" customWidth="1"/>
    <col min="7426" max="7426" width="5.33203125" style="32" customWidth="1"/>
    <col min="7427" max="7427" width="24.5546875" style="32" customWidth="1"/>
    <col min="7428" max="7428" width="12.33203125" style="32" customWidth="1"/>
    <col min="7429" max="7429" width="7.109375" style="32" customWidth="1"/>
    <col min="7430" max="7430" width="7" style="32" customWidth="1"/>
    <col min="7431" max="7431" width="10" style="32" customWidth="1"/>
    <col min="7432" max="7432" width="7" style="32" customWidth="1"/>
    <col min="7433" max="7433" width="9.109375" style="32"/>
    <col min="7434" max="7434" width="8.5546875" style="32" customWidth="1"/>
    <col min="7435" max="7680" width="9.109375" style="32"/>
    <col min="7681" max="7681" width="4.109375" style="32" customWidth="1"/>
    <col min="7682" max="7682" width="5.33203125" style="32" customWidth="1"/>
    <col min="7683" max="7683" width="24.5546875" style="32" customWidth="1"/>
    <col min="7684" max="7684" width="12.33203125" style="32" customWidth="1"/>
    <col min="7685" max="7685" width="7.109375" style="32" customWidth="1"/>
    <col min="7686" max="7686" width="7" style="32" customWidth="1"/>
    <col min="7687" max="7687" width="10" style="32" customWidth="1"/>
    <col min="7688" max="7688" width="7" style="32" customWidth="1"/>
    <col min="7689" max="7689" width="9.109375" style="32"/>
    <col min="7690" max="7690" width="8.5546875" style="32" customWidth="1"/>
    <col min="7691" max="7936" width="9.109375" style="32"/>
    <col min="7937" max="7937" width="4.109375" style="32" customWidth="1"/>
    <col min="7938" max="7938" width="5.33203125" style="32" customWidth="1"/>
    <col min="7939" max="7939" width="24.5546875" style="32" customWidth="1"/>
    <col min="7940" max="7940" width="12.33203125" style="32" customWidth="1"/>
    <col min="7941" max="7941" width="7.109375" style="32" customWidth="1"/>
    <col min="7942" max="7942" width="7" style="32" customWidth="1"/>
    <col min="7943" max="7943" width="10" style="32" customWidth="1"/>
    <col min="7944" max="7944" width="7" style="32" customWidth="1"/>
    <col min="7945" max="7945" width="9.109375" style="32"/>
    <col min="7946" max="7946" width="8.5546875" style="32" customWidth="1"/>
    <col min="7947" max="8192" width="9.109375" style="32"/>
    <col min="8193" max="8193" width="4.109375" style="32" customWidth="1"/>
    <col min="8194" max="8194" width="5.33203125" style="32" customWidth="1"/>
    <col min="8195" max="8195" width="24.5546875" style="32" customWidth="1"/>
    <col min="8196" max="8196" width="12.33203125" style="32" customWidth="1"/>
    <col min="8197" max="8197" width="7.109375" style="32" customWidth="1"/>
    <col min="8198" max="8198" width="7" style="32" customWidth="1"/>
    <col min="8199" max="8199" width="10" style="32" customWidth="1"/>
    <col min="8200" max="8200" width="7" style="32" customWidth="1"/>
    <col min="8201" max="8201" width="9.109375" style="32"/>
    <col min="8202" max="8202" width="8.5546875" style="32" customWidth="1"/>
    <col min="8203" max="8448" width="9.109375" style="32"/>
    <col min="8449" max="8449" width="4.109375" style="32" customWidth="1"/>
    <col min="8450" max="8450" width="5.33203125" style="32" customWidth="1"/>
    <col min="8451" max="8451" width="24.5546875" style="32" customWidth="1"/>
    <col min="8452" max="8452" width="12.33203125" style="32" customWidth="1"/>
    <col min="8453" max="8453" width="7.109375" style="32" customWidth="1"/>
    <col min="8454" max="8454" width="7" style="32" customWidth="1"/>
    <col min="8455" max="8455" width="10" style="32" customWidth="1"/>
    <col min="8456" max="8456" width="7" style="32" customWidth="1"/>
    <col min="8457" max="8457" width="9.109375" style="32"/>
    <col min="8458" max="8458" width="8.5546875" style="32" customWidth="1"/>
    <col min="8459" max="8704" width="9.109375" style="32"/>
    <col min="8705" max="8705" width="4.109375" style="32" customWidth="1"/>
    <col min="8706" max="8706" width="5.33203125" style="32" customWidth="1"/>
    <col min="8707" max="8707" width="24.5546875" style="32" customWidth="1"/>
    <col min="8708" max="8708" width="12.33203125" style="32" customWidth="1"/>
    <col min="8709" max="8709" width="7.109375" style="32" customWidth="1"/>
    <col min="8710" max="8710" width="7" style="32" customWidth="1"/>
    <col min="8711" max="8711" width="10" style="32" customWidth="1"/>
    <col min="8712" max="8712" width="7" style="32" customWidth="1"/>
    <col min="8713" max="8713" width="9.109375" style="32"/>
    <col min="8714" max="8714" width="8.5546875" style="32" customWidth="1"/>
    <col min="8715" max="8960" width="9.109375" style="32"/>
    <col min="8961" max="8961" width="4.109375" style="32" customWidth="1"/>
    <col min="8962" max="8962" width="5.33203125" style="32" customWidth="1"/>
    <col min="8963" max="8963" width="24.5546875" style="32" customWidth="1"/>
    <col min="8964" max="8964" width="12.33203125" style="32" customWidth="1"/>
    <col min="8965" max="8965" width="7.109375" style="32" customWidth="1"/>
    <col min="8966" max="8966" width="7" style="32" customWidth="1"/>
    <col min="8967" max="8967" width="10" style="32" customWidth="1"/>
    <col min="8968" max="8968" width="7" style="32" customWidth="1"/>
    <col min="8969" max="8969" width="9.109375" style="32"/>
    <col min="8970" max="8970" width="8.5546875" style="32" customWidth="1"/>
    <col min="8971" max="9216" width="9.109375" style="32"/>
    <col min="9217" max="9217" width="4.109375" style="32" customWidth="1"/>
    <col min="9218" max="9218" width="5.33203125" style="32" customWidth="1"/>
    <col min="9219" max="9219" width="24.5546875" style="32" customWidth="1"/>
    <col min="9220" max="9220" width="12.33203125" style="32" customWidth="1"/>
    <col min="9221" max="9221" width="7.109375" style="32" customWidth="1"/>
    <col min="9222" max="9222" width="7" style="32" customWidth="1"/>
    <col min="9223" max="9223" width="10" style="32" customWidth="1"/>
    <col min="9224" max="9224" width="7" style="32" customWidth="1"/>
    <col min="9225" max="9225" width="9.109375" style="32"/>
    <col min="9226" max="9226" width="8.5546875" style="32" customWidth="1"/>
    <col min="9227" max="9472" width="9.109375" style="32"/>
    <col min="9473" max="9473" width="4.109375" style="32" customWidth="1"/>
    <col min="9474" max="9474" width="5.33203125" style="32" customWidth="1"/>
    <col min="9475" max="9475" width="24.5546875" style="32" customWidth="1"/>
    <col min="9476" max="9476" width="12.33203125" style="32" customWidth="1"/>
    <col min="9477" max="9477" width="7.109375" style="32" customWidth="1"/>
    <col min="9478" max="9478" width="7" style="32" customWidth="1"/>
    <col min="9479" max="9479" width="10" style="32" customWidth="1"/>
    <col min="9480" max="9480" width="7" style="32" customWidth="1"/>
    <col min="9481" max="9481" width="9.109375" style="32"/>
    <col min="9482" max="9482" width="8.5546875" style="32" customWidth="1"/>
    <col min="9483" max="9728" width="9.109375" style="32"/>
    <col min="9729" max="9729" width="4.109375" style="32" customWidth="1"/>
    <col min="9730" max="9730" width="5.33203125" style="32" customWidth="1"/>
    <col min="9731" max="9731" width="24.5546875" style="32" customWidth="1"/>
    <col min="9732" max="9732" width="12.33203125" style="32" customWidth="1"/>
    <col min="9733" max="9733" width="7.109375" style="32" customWidth="1"/>
    <col min="9734" max="9734" width="7" style="32" customWidth="1"/>
    <col min="9735" max="9735" width="10" style="32" customWidth="1"/>
    <col min="9736" max="9736" width="7" style="32" customWidth="1"/>
    <col min="9737" max="9737" width="9.109375" style="32"/>
    <col min="9738" max="9738" width="8.5546875" style="32" customWidth="1"/>
    <col min="9739" max="9984" width="9.109375" style="32"/>
    <col min="9985" max="9985" width="4.109375" style="32" customWidth="1"/>
    <col min="9986" max="9986" width="5.33203125" style="32" customWidth="1"/>
    <col min="9987" max="9987" width="24.5546875" style="32" customWidth="1"/>
    <col min="9988" max="9988" width="12.33203125" style="32" customWidth="1"/>
    <col min="9989" max="9989" width="7.109375" style="32" customWidth="1"/>
    <col min="9990" max="9990" width="7" style="32" customWidth="1"/>
    <col min="9991" max="9991" width="10" style="32" customWidth="1"/>
    <col min="9992" max="9992" width="7" style="32" customWidth="1"/>
    <col min="9993" max="9993" width="9.109375" style="32"/>
    <col min="9994" max="9994" width="8.5546875" style="32" customWidth="1"/>
    <col min="9995" max="10240" width="9.109375" style="32"/>
    <col min="10241" max="10241" width="4.109375" style="32" customWidth="1"/>
    <col min="10242" max="10242" width="5.33203125" style="32" customWidth="1"/>
    <col min="10243" max="10243" width="24.5546875" style="32" customWidth="1"/>
    <col min="10244" max="10244" width="12.33203125" style="32" customWidth="1"/>
    <col min="10245" max="10245" width="7.109375" style="32" customWidth="1"/>
    <col min="10246" max="10246" width="7" style="32" customWidth="1"/>
    <col min="10247" max="10247" width="10" style="32" customWidth="1"/>
    <col min="10248" max="10248" width="7" style="32" customWidth="1"/>
    <col min="10249" max="10249" width="9.109375" style="32"/>
    <col min="10250" max="10250" width="8.5546875" style="32" customWidth="1"/>
    <col min="10251" max="10496" width="9.109375" style="32"/>
    <col min="10497" max="10497" width="4.109375" style="32" customWidth="1"/>
    <col min="10498" max="10498" width="5.33203125" style="32" customWidth="1"/>
    <col min="10499" max="10499" width="24.5546875" style="32" customWidth="1"/>
    <col min="10500" max="10500" width="12.33203125" style="32" customWidth="1"/>
    <col min="10501" max="10501" width="7.109375" style="32" customWidth="1"/>
    <col min="10502" max="10502" width="7" style="32" customWidth="1"/>
    <col min="10503" max="10503" width="10" style="32" customWidth="1"/>
    <col min="10504" max="10504" width="7" style="32" customWidth="1"/>
    <col min="10505" max="10505" width="9.109375" style="32"/>
    <col min="10506" max="10506" width="8.5546875" style="32" customWidth="1"/>
    <col min="10507" max="10752" width="9.109375" style="32"/>
    <col min="10753" max="10753" width="4.109375" style="32" customWidth="1"/>
    <col min="10754" max="10754" width="5.33203125" style="32" customWidth="1"/>
    <col min="10755" max="10755" width="24.5546875" style="32" customWidth="1"/>
    <col min="10756" max="10756" width="12.33203125" style="32" customWidth="1"/>
    <col min="10757" max="10757" width="7.109375" style="32" customWidth="1"/>
    <col min="10758" max="10758" width="7" style="32" customWidth="1"/>
    <col min="10759" max="10759" width="10" style="32" customWidth="1"/>
    <col min="10760" max="10760" width="7" style="32" customWidth="1"/>
    <col min="10761" max="10761" width="9.109375" style="32"/>
    <col min="10762" max="10762" width="8.5546875" style="32" customWidth="1"/>
    <col min="10763" max="11008" width="9.109375" style="32"/>
    <col min="11009" max="11009" width="4.109375" style="32" customWidth="1"/>
    <col min="11010" max="11010" width="5.33203125" style="32" customWidth="1"/>
    <col min="11011" max="11011" width="24.5546875" style="32" customWidth="1"/>
    <col min="11012" max="11012" width="12.33203125" style="32" customWidth="1"/>
    <col min="11013" max="11013" width="7.109375" style="32" customWidth="1"/>
    <col min="11014" max="11014" width="7" style="32" customWidth="1"/>
    <col min="11015" max="11015" width="10" style="32" customWidth="1"/>
    <col min="11016" max="11016" width="7" style="32" customWidth="1"/>
    <col min="11017" max="11017" width="9.109375" style="32"/>
    <col min="11018" max="11018" width="8.5546875" style="32" customWidth="1"/>
    <col min="11019" max="11264" width="9.109375" style="32"/>
    <col min="11265" max="11265" width="4.109375" style="32" customWidth="1"/>
    <col min="11266" max="11266" width="5.33203125" style="32" customWidth="1"/>
    <col min="11267" max="11267" width="24.5546875" style="32" customWidth="1"/>
    <col min="11268" max="11268" width="12.33203125" style="32" customWidth="1"/>
    <col min="11269" max="11269" width="7.109375" style="32" customWidth="1"/>
    <col min="11270" max="11270" width="7" style="32" customWidth="1"/>
    <col min="11271" max="11271" width="10" style="32" customWidth="1"/>
    <col min="11272" max="11272" width="7" style="32" customWidth="1"/>
    <col min="11273" max="11273" width="9.109375" style="32"/>
    <col min="11274" max="11274" width="8.5546875" style="32" customWidth="1"/>
    <col min="11275" max="11520" width="9.109375" style="32"/>
    <col min="11521" max="11521" width="4.109375" style="32" customWidth="1"/>
    <col min="11522" max="11522" width="5.33203125" style="32" customWidth="1"/>
    <col min="11523" max="11523" width="24.5546875" style="32" customWidth="1"/>
    <col min="11524" max="11524" width="12.33203125" style="32" customWidth="1"/>
    <col min="11525" max="11525" width="7.109375" style="32" customWidth="1"/>
    <col min="11526" max="11526" width="7" style="32" customWidth="1"/>
    <col min="11527" max="11527" width="10" style="32" customWidth="1"/>
    <col min="11528" max="11528" width="7" style="32" customWidth="1"/>
    <col min="11529" max="11529" width="9.109375" style="32"/>
    <col min="11530" max="11530" width="8.5546875" style="32" customWidth="1"/>
    <col min="11531" max="11776" width="9.109375" style="32"/>
    <col min="11777" max="11777" width="4.109375" style="32" customWidth="1"/>
    <col min="11778" max="11778" width="5.33203125" style="32" customWidth="1"/>
    <col min="11779" max="11779" width="24.5546875" style="32" customWidth="1"/>
    <col min="11780" max="11780" width="12.33203125" style="32" customWidth="1"/>
    <col min="11781" max="11781" width="7.109375" style="32" customWidth="1"/>
    <col min="11782" max="11782" width="7" style="32" customWidth="1"/>
    <col min="11783" max="11783" width="10" style="32" customWidth="1"/>
    <col min="11784" max="11784" width="7" style="32" customWidth="1"/>
    <col min="11785" max="11785" width="9.109375" style="32"/>
    <col min="11786" max="11786" width="8.5546875" style="32" customWidth="1"/>
    <col min="11787" max="12032" width="9.109375" style="32"/>
    <col min="12033" max="12033" width="4.109375" style="32" customWidth="1"/>
    <col min="12034" max="12034" width="5.33203125" style="32" customWidth="1"/>
    <col min="12035" max="12035" width="24.5546875" style="32" customWidth="1"/>
    <col min="12036" max="12036" width="12.33203125" style="32" customWidth="1"/>
    <col min="12037" max="12037" width="7.109375" style="32" customWidth="1"/>
    <col min="12038" max="12038" width="7" style="32" customWidth="1"/>
    <col min="12039" max="12039" width="10" style="32" customWidth="1"/>
    <col min="12040" max="12040" width="7" style="32" customWidth="1"/>
    <col min="12041" max="12041" width="9.109375" style="32"/>
    <col min="12042" max="12042" width="8.5546875" style="32" customWidth="1"/>
    <col min="12043" max="12288" width="9.109375" style="32"/>
    <col min="12289" max="12289" width="4.109375" style="32" customWidth="1"/>
    <col min="12290" max="12290" width="5.33203125" style="32" customWidth="1"/>
    <col min="12291" max="12291" width="24.5546875" style="32" customWidth="1"/>
    <col min="12292" max="12292" width="12.33203125" style="32" customWidth="1"/>
    <col min="12293" max="12293" width="7.109375" style="32" customWidth="1"/>
    <col min="12294" max="12294" width="7" style="32" customWidth="1"/>
    <col min="12295" max="12295" width="10" style="32" customWidth="1"/>
    <col min="12296" max="12296" width="7" style="32" customWidth="1"/>
    <col min="12297" max="12297" width="9.109375" style="32"/>
    <col min="12298" max="12298" width="8.5546875" style="32" customWidth="1"/>
    <col min="12299" max="12544" width="9.109375" style="32"/>
    <col min="12545" max="12545" width="4.109375" style="32" customWidth="1"/>
    <col min="12546" max="12546" width="5.33203125" style="32" customWidth="1"/>
    <col min="12547" max="12547" width="24.5546875" style="32" customWidth="1"/>
    <col min="12548" max="12548" width="12.33203125" style="32" customWidth="1"/>
    <col min="12549" max="12549" width="7.109375" style="32" customWidth="1"/>
    <col min="12550" max="12550" width="7" style="32" customWidth="1"/>
    <col min="12551" max="12551" width="10" style="32" customWidth="1"/>
    <col min="12552" max="12552" width="7" style="32" customWidth="1"/>
    <col min="12553" max="12553" width="9.109375" style="32"/>
    <col min="12554" max="12554" width="8.5546875" style="32" customWidth="1"/>
    <col min="12555" max="12800" width="9.109375" style="32"/>
    <col min="12801" max="12801" width="4.109375" style="32" customWidth="1"/>
    <col min="12802" max="12802" width="5.33203125" style="32" customWidth="1"/>
    <col min="12803" max="12803" width="24.5546875" style="32" customWidth="1"/>
    <col min="12804" max="12804" width="12.33203125" style="32" customWidth="1"/>
    <col min="12805" max="12805" width="7.109375" style="32" customWidth="1"/>
    <col min="12806" max="12806" width="7" style="32" customWidth="1"/>
    <col min="12807" max="12807" width="10" style="32" customWidth="1"/>
    <col min="12808" max="12808" width="7" style="32" customWidth="1"/>
    <col min="12809" max="12809" width="9.109375" style="32"/>
    <col min="12810" max="12810" width="8.5546875" style="32" customWidth="1"/>
    <col min="12811" max="13056" width="9.109375" style="32"/>
    <col min="13057" max="13057" width="4.109375" style="32" customWidth="1"/>
    <col min="13058" max="13058" width="5.33203125" style="32" customWidth="1"/>
    <col min="13059" max="13059" width="24.5546875" style="32" customWidth="1"/>
    <col min="13060" max="13060" width="12.33203125" style="32" customWidth="1"/>
    <col min="13061" max="13061" width="7.109375" style="32" customWidth="1"/>
    <col min="13062" max="13062" width="7" style="32" customWidth="1"/>
    <col min="13063" max="13063" width="10" style="32" customWidth="1"/>
    <col min="13064" max="13064" width="7" style="32" customWidth="1"/>
    <col min="13065" max="13065" width="9.109375" style="32"/>
    <col min="13066" max="13066" width="8.5546875" style="32" customWidth="1"/>
    <col min="13067" max="13312" width="9.109375" style="32"/>
    <col min="13313" max="13313" width="4.109375" style="32" customWidth="1"/>
    <col min="13314" max="13314" width="5.33203125" style="32" customWidth="1"/>
    <col min="13315" max="13315" width="24.5546875" style="32" customWidth="1"/>
    <col min="13316" max="13316" width="12.33203125" style="32" customWidth="1"/>
    <col min="13317" max="13317" width="7.109375" style="32" customWidth="1"/>
    <col min="13318" max="13318" width="7" style="32" customWidth="1"/>
    <col min="13319" max="13319" width="10" style="32" customWidth="1"/>
    <col min="13320" max="13320" width="7" style="32" customWidth="1"/>
    <col min="13321" max="13321" width="9.109375" style="32"/>
    <col min="13322" max="13322" width="8.5546875" style="32" customWidth="1"/>
    <col min="13323" max="13568" width="9.109375" style="32"/>
    <col min="13569" max="13569" width="4.109375" style="32" customWidth="1"/>
    <col min="13570" max="13570" width="5.33203125" style="32" customWidth="1"/>
    <col min="13571" max="13571" width="24.5546875" style="32" customWidth="1"/>
    <col min="13572" max="13572" width="12.33203125" style="32" customWidth="1"/>
    <col min="13573" max="13573" width="7.109375" style="32" customWidth="1"/>
    <col min="13574" max="13574" width="7" style="32" customWidth="1"/>
    <col min="13575" max="13575" width="10" style="32" customWidth="1"/>
    <col min="13576" max="13576" width="7" style="32" customWidth="1"/>
    <col min="13577" max="13577" width="9.109375" style="32"/>
    <col min="13578" max="13578" width="8.5546875" style="32" customWidth="1"/>
    <col min="13579" max="13824" width="9.109375" style="32"/>
    <col min="13825" max="13825" width="4.109375" style="32" customWidth="1"/>
    <col min="13826" max="13826" width="5.33203125" style="32" customWidth="1"/>
    <col min="13827" max="13827" width="24.5546875" style="32" customWidth="1"/>
    <col min="13828" max="13828" width="12.33203125" style="32" customWidth="1"/>
    <col min="13829" max="13829" width="7.109375" style="32" customWidth="1"/>
    <col min="13830" max="13830" width="7" style="32" customWidth="1"/>
    <col min="13831" max="13831" width="10" style="32" customWidth="1"/>
    <col min="13832" max="13832" width="7" style="32" customWidth="1"/>
    <col min="13833" max="13833" width="9.109375" style="32"/>
    <col min="13834" max="13834" width="8.5546875" style="32" customWidth="1"/>
    <col min="13835" max="14080" width="9.109375" style="32"/>
    <col min="14081" max="14081" width="4.109375" style="32" customWidth="1"/>
    <col min="14082" max="14082" width="5.33203125" style="32" customWidth="1"/>
    <col min="14083" max="14083" width="24.5546875" style="32" customWidth="1"/>
    <col min="14084" max="14084" width="12.33203125" style="32" customWidth="1"/>
    <col min="14085" max="14085" width="7.109375" style="32" customWidth="1"/>
    <col min="14086" max="14086" width="7" style="32" customWidth="1"/>
    <col min="14087" max="14087" width="10" style="32" customWidth="1"/>
    <col min="14088" max="14088" width="7" style="32" customWidth="1"/>
    <col min="14089" max="14089" width="9.109375" style="32"/>
    <col min="14090" max="14090" width="8.5546875" style="32" customWidth="1"/>
    <col min="14091" max="14336" width="9.109375" style="32"/>
    <col min="14337" max="14337" width="4.109375" style="32" customWidth="1"/>
    <col min="14338" max="14338" width="5.33203125" style="32" customWidth="1"/>
    <col min="14339" max="14339" width="24.5546875" style="32" customWidth="1"/>
    <col min="14340" max="14340" width="12.33203125" style="32" customWidth="1"/>
    <col min="14341" max="14341" width="7.109375" style="32" customWidth="1"/>
    <col min="14342" max="14342" width="7" style="32" customWidth="1"/>
    <col min="14343" max="14343" width="10" style="32" customWidth="1"/>
    <col min="14344" max="14344" width="7" style="32" customWidth="1"/>
    <col min="14345" max="14345" width="9.109375" style="32"/>
    <col min="14346" max="14346" width="8.5546875" style="32" customWidth="1"/>
    <col min="14347" max="14592" width="9.109375" style="32"/>
    <col min="14593" max="14593" width="4.109375" style="32" customWidth="1"/>
    <col min="14594" max="14594" width="5.33203125" style="32" customWidth="1"/>
    <col min="14595" max="14595" width="24.5546875" style="32" customWidth="1"/>
    <col min="14596" max="14596" width="12.33203125" style="32" customWidth="1"/>
    <col min="14597" max="14597" width="7.109375" style="32" customWidth="1"/>
    <col min="14598" max="14598" width="7" style="32" customWidth="1"/>
    <col min="14599" max="14599" width="10" style="32" customWidth="1"/>
    <col min="14600" max="14600" width="7" style="32" customWidth="1"/>
    <col min="14601" max="14601" width="9.109375" style="32"/>
    <col min="14602" max="14602" width="8.5546875" style="32" customWidth="1"/>
    <col min="14603" max="14848" width="9.109375" style="32"/>
    <col min="14849" max="14849" width="4.109375" style="32" customWidth="1"/>
    <col min="14850" max="14850" width="5.33203125" style="32" customWidth="1"/>
    <col min="14851" max="14851" width="24.5546875" style="32" customWidth="1"/>
    <col min="14852" max="14852" width="12.33203125" style="32" customWidth="1"/>
    <col min="14853" max="14853" width="7.109375" style="32" customWidth="1"/>
    <col min="14854" max="14854" width="7" style="32" customWidth="1"/>
    <col min="14855" max="14855" width="10" style="32" customWidth="1"/>
    <col min="14856" max="14856" width="7" style="32" customWidth="1"/>
    <col min="14857" max="14857" width="9.109375" style="32"/>
    <col min="14858" max="14858" width="8.5546875" style="32" customWidth="1"/>
    <col min="14859" max="15104" width="9.109375" style="32"/>
    <col min="15105" max="15105" width="4.109375" style="32" customWidth="1"/>
    <col min="15106" max="15106" width="5.33203125" style="32" customWidth="1"/>
    <col min="15107" max="15107" width="24.5546875" style="32" customWidth="1"/>
    <col min="15108" max="15108" width="12.33203125" style="32" customWidth="1"/>
    <col min="15109" max="15109" width="7.109375" style="32" customWidth="1"/>
    <col min="15110" max="15110" width="7" style="32" customWidth="1"/>
    <col min="15111" max="15111" width="10" style="32" customWidth="1"/>
    <col min="15112" max="15112" width="7" style="32" customWidth="1"/>
    <col min="15113" max="15113" width="9.109375" style="32"/>
    <col min="15114" max="15114" width="8.5546875" style="32" customWidth="1"/>
    <col min="15115" max="15360" width="9.109375" style="32"/>
    <col min="15361" max="15361" width="4.109375" style="32" customWidth="1"/>
    <col min="15362" max="15362" width="5.33203125" style="32" customWidth="1"/>
    <col min="15363" max="15363" width="24.5546875" style="32" customWidth="1"/>
    <col min="15364" max="15364" width="12.33203125" style="32" customWidth="1"/>
    <col min="15365" max="15365" width="7.109375" style="32" customWidth="1"/>
    <col min="15366" max="15366" width="7" style="32" customWidth="1"/>
    <col min="15367" max="15367" width="10" style="32" customWidth="1"/>
    <col min="15368" max="15368" width="7" style="32" customWidth="1"/>
    <col min="15369" max="15369" width="9.109375" style="32"/>
    <col min="15370" max="15370" width="8.5546875" style="32" customWidth="1"/>
    <col min="15371" max="15616" width="9.109375" style="32"/>
    <col min="15617" max="15617" width="4.109375" style="32" customWidth="1"/>
    <col min="15618" max="15618" width="5.33203125" style="32" customWidth="1"/>
    <col min="15619" max="15619" width="24.5546875" style="32" customWidth="1"/>
    <col min="15620" max="15620" width="12.33203125" style="32" customWidth="1"/>
    <col min="15621" max="15621" width="7.109375" style="32" customWidth="1"/>
    <col min="15622" max="15622" width="7" style="32" customWidth="1"/>
    <col min="15623" max="15623" width="10" style="32" customWidth="1"/>
    <col min="15624" max="15624" width="7" style="32" customWidth="1"/>
    <col min="15625" max="15625" width="9.109375" style="32"/>
    <col min="15626" max="15626" width="8.5546875" style="32" customWidth="1"/>
    <col min="15627" max="15872" width="9.109375" style="32"/>
    <col min="15873" max="15873" width="4.109375" style="32" customWidth="1"/>
    <col min="15874" max="15874" width="5.33203125" style="32" customWidth="1"/>
    <col min="15875" max="15875" width="24.5546875" style="32" customWidth="1"/>
    <col min="15876" max="15876" width="12.33203125" style="32" customWidth="1"/>
    <col min="15877" max="15877" width="7.109375" style="32" customWidth="1"/>
    <col min="15878" max="15878" width="7" style="32" customWidth="1"/>
    <col min="15879" max="15879" width="10" style="32" customWidth="1"/>
    <col min="15880" max="15880" width="7" style="32" customWidth="1"/>
    <col min="15881" max="15881" width="9.109375" style="32"/>
    <col min="15882" max="15882" width="8.5546875" style="32" customWidth="1"/>
    <col min="15883" max="16128" width="9.109375" style="32"/>
    <col min="16129" max="16129" width="4.109375" style="32" customWidth="1"/>
    <col min="16130" max="16130" width="5.33203125" style="32" customWidth="1"/>
    <col min="16131" max="16131" width="24.5546875" style="32" customWidth="1"/>
    <col min="16132" max="16132" width="12.33203125" style="32" customWidth="1"/>
    <col min="16133" max="16133" width="7.109375" style="32" customWidth="1"/>
    <col min="16134" max="16134" width="7" style="32" customWidth="1"/>
    <col min="16135" max="16135" width="10" style="32" customWidth="1"/>
    <col min="16136" max="16136" width="7" style="32" customWidth="1"/>
    <col min="16137" max="16137" width="9.109375" style="32"/>
    <col min="16138" max="16138" width="8.5546875" style="32" customWidth="1"/>
    <col min="16139" max="16384" width="9.109375" style="32"/>
  </cols>
  <sheetData>
    <row r="1" spans="1:11" ht="13.8" thickBot="1"/>
    <row r="2" spans="1:11" ht="18" customHeight="1">
      <c r="A2" s="27"/>
      <c r="B2" s="2"/>
      <c r="C2" s="28" t="s">
        <v>36</v>
      </c>
      <c r="D2" s="162" t="s">
        <v>251</v>
      </c>
      <c r="E2" s="163"/>
      <c r="F2" s="29"/>
      <c r="G2" s="30"/>
      <c r="H2" s="30"/>
      <c r="I2" s="31"/>
      <c r="J2" s="31"/>
    </row>
    <row r="3" spans="1:11" ht="15" customHeight="1">
      <c r="A3" s="27"/>
      <c r="B3" s="8"/>
      <c r="C3" s="31" t="s">
        <v>243</v>
      </c>
      <c r="D3" s="31"/>
      <c r="E3" s="33"/>
      <c r="F3" s="29"/>
      <c r="G3" s="30"/>
      <c r="H3" s="30"/>
      <c r="I3" s="31"/>
      <c r="J3" s="31"/>
    </row>
    <row r="4" spans="1:11" ht="15" customHeight="1" thickBot="1">
      <c r="A4" s="27"/>
      <c r="B4" s="34"/>
      <c r="C4" s="35" t="s">
        <v>227</v>
      </c>
      <c r="D4" s="35"/>
      <c r="E4" s="36"/>
      <c r="F4" s="29"/>
      <c r="G4" s="30"/>
      <c r="H4" s="30"/>
      <c r="I4" s="31"/>
      <c r="J4" s="31"/>
    </row>
    <row r="5" spans="1:11" ht="15" customHeight="1">
      <c r="A5" s="37"/>
      <c r="B5" s="38"/>
      <c r="C5" s="38"/>
      <c r="D5" s="38"/>
      <c r="E5" s="38"/>
      <c r="F5" s="37"/>
      <c r="G5" s="37"/>
      <c r="H5" s="37"/>
      <c r="I5" s="31"/>
      <c r="J5" s="31"/>
    </row>
    <row r="6" spans="1:11" ht="14.25" customHeight="1"/>
    <row r="7" spans="1:11" ht="14.25" customHeight="1">
      <c r="A7" s="16"/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7"/>
      <c r="J7" s="18"/>
      <c r="K7"/>
    </row>
    <row r="8" spans="1:11" ht="14.25" customHeight="1">
      <c r="A8" s="16" t="s">
        <v>7</v>
      </c>
      <c r="B8" s="41">
        <v>3817</v>
      </c>
      <c r="C8" s="39" t="s">
        <v>41</v>
      </c>
      <c r="D8" s="16"/>
      <c r="E8" s="16" t="s">
        <v>9</v>
      </c>
      <c r="F8" s="16"/>
      <c r="G8" s="16"/>
      <c r="H8" s="16" t="s">
        <v>7</v>
      </c>
      <c r="I8" s="17"/>
      <c r="J8" s="19"/>
      <c r="K8"/>
    </row>
    <row r="9" spans="1:11" ht="14.25" customHeight="1">
      <c r="A9" s="20" t="s">
        <v>8</v>
      </c>
      <c r="B9" s="39" t="s">
        <v>244</v>
      </c>
      <c r="C9" s="39" t="s">
        <v>58</v>
      </c>
      <c r="D9" s="20"/>
      <c r="E9" s="16" t="s">
        <v>7</v>
      </c>
      <c r="F9" s="16"/>
      <c r="G9" s="16"/>
      <c r="H9" s="16" t="s">
        <v>9</v>
      </c>
      <c r="I9" s="17"/>
      <c r="J9" s="21"/>
      <c r="K9"/>
    </row>
    <row r="10" spans="1:11" ht="14.25" customHeight="1">
      <c r="A10" s="16" t="s">
        <v>9</v>
      </c>
      <c r="B10" s="39" t="s">
        <v>245</v>
      </c>
      <c r="C10" s="39" t="s">
        <v>232</v>
      </c>
      <c r="D10" s="16"/>
      <c r="E10" s="16" t="s">
        <v>8</v>
      </c>
      <c r="F10" s="16"/>
      <c r="G10" s="16"/>
      <c r="H10" s="16" t="s">
        <v>8</v>
      </c>
      <c r="I10" s="17"/>
      <c r="J10" s="21"/>
      <c r="K10"/>
    </row>
    <row r="11" spans="1:11" ht="14.25" customHeight="1">
      <c r="A11" s="16" t="s">
        <v>11</v>
      </c>
      <c r="B11" s="39" t="s">
        <v>247</v>
      </c>
      <c r="C11" s="39" t="s">
        <v>246</v>
      </c>
      <c r="D11" s="16"/>
      <c r="E11" s="16" t="s">
        <v>326</v>
      </c>
      <c r="F11" s="16"/>
      <c r="G11" s="16"/>
      <c r="H11" s="16" t="s">
        <v>11</v>
      </c>
      <c r="I11" s="17"/>
      <c r="J11" s="21"/>
      <c r="K11"/>
    </row>
    <row r="12" spans="1:11" ht="15" customHeight="1">
      <c r="A12" s="22"/>
      <c r="B12" s="22"/>
      <c r="C12" s="23"/>
      <c r="D12" s="23"/>
      <c r="E12" s="23"/>
      <c r="F12" s="23"/>
      <c r="G12" s="23"/>
      <c r="H12" s="23"/>
      <c r="I12" s="24"/>
      <c r="J12" s="24"/>
      <c r="K12"/>
    </row>
    <row r="13" spans="1:11" ht="14.25" customHeight="1">
      <c r="A13" s="21"/>
      <c r="B13" s="25"/>
      <c r="C13" s="16"/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/>
    </row>
    <row r="14" spans="1:11" ht="14.25" customHeight="1">
      <c r="A14" s="21"/>
      <c r="B14" s="25"/>
      <c r="C14" s="16" t="s">
        <v>10</v>
      </c>
      <c r="D14" s="16"/>
      <c r="E14" s="16"/>
      <c r="F14" s="16"/>
      <c r="G14" s="16"/>
      <c r="H14" s="16"/>
      <c r="I14" s="16" t="s">
        <v>334</v>
      </c>
      <c r="J14" s="16" t="s">
        <v>11</v>
      </c>
      <c r="K14"/>
    </row>
    <row r="15" spans="1:11" ht="14.25" customHeight="1">
      <c r="A15" s="21"/>
      <c r="B15" s="25"/>
      <c r="C15" s="16" t="s">
        <v>19</v>
      </c>
      <c r="D15" s="16"/>
      <c r="E15" s="16"/>
      <c r="F15" s="16"/>
      <c r="G15" s="16"/>
      <c r="H15" s="16"/>
      <c r="I15" s="16" t="s">
        <v>319</v>
      </c>
      <c r="J15" s="16" t="s">
        <v>9</v>
      </c>
      <c r="K15"/>
    </row>
    <row r="16" spans="1:11" ht="14.25" customHeight="1">
      <c r="A16" s="21"/>
      <c r="B16" s="25"/>
      <c r="C16" s="16" t="s">
        <v>20</v>
      </c>
      <c r="D16" s="16"/>
      <c r="E16" s="16"/>
      <c r="F16" s="16"/>
      <c r="G16" s="16"/>
      <c r="H16" s="16"/>
      <c r="I16" s="16" t="s">
        <v>325</v>
      </c>
      <c r="J16" s="16" t="s">
        <v>8</v>
      </c>
      <c r="K16"/>
    </row>
    <row r="17" spans="1:11" ht="14.25" customHeight="1">
      <c r="A17" s="21"/>
      <c r="B17" s="25"/>
      <c r="C17" s="16" t="s">
        <v>21</v>
      </c>
      <c r="D17" s="16"/>
      <c r="E17" s="16"/>
      <c r="F17" s="16"/>
      <c r="G17" s="16"/>
      <c r="H17" s="16"/>
      <c r="I17" s="16" t="s">
        <v>10</v>
      </c>
      <c r="J17" s="16" t="s">
        <v>11</v>
      </c>
      <c r="K17"/>
    </row>
    <row r="18" spans="1:11" ht="14.25" customHeight="1">
      <c r="A18" s="21"/>
      <c r="B18" s="25"/>
      <c r="C18" s="16" t="s">
        <v>22</v>
      </c>
      <c r="D18" s="16"/>
      <c r="E18" s="16"/>
      <c r="F18" s="16"/>
      <c r="G18" s="16"/>
      <c r="H18" s="16"/>
      <c r="I18" s="16" t="s">
        <v>334</v>
      </c>
      <c r="J18" s="16" t="s">
        <v>9</v>
      </c>
      <c r="K18"/>
    </row>
    <row r="19" spans="1:11" ht="14.25" customHeight="1">
      <c r="A19" s="21"/>
      <c r="B19" s="25"/>
      <c r="C19" s="16" t="s">
        <v>23</v>
      </c>
      <c r="D19" s="16"/>
      <c r="E19" s="16"/>
      <c r="F19" s="16"/>
      <c r="G19" s="16"/>
      <c r="H19" s="16"/>
      <c r="I19" s="16" t="s">
        <v>334</v>
      </c>
      <c r="J19" s="16" t="s">
        <v>7</v>
      </c>
      <c r="K19"/>
    </row>
    <row r="20" spans="1:11" ht="14.25" customHeight="1"/>
    <row r="23" spans="1:11" ht="15.6">
      <c r="A23" s="37"/>
      <c r="B23" s="38"/>
      <c r="C23" s="38"/>
      <c r="D23" s="38"/>
      <c r="E23" s="38"/>
      <c r="F23" s="37"/>
      <c r="G23" s="37"/>
      <c r="H23" s="37"/>
      <c r="I23" s="31"/>
      <c r="J23" s="31"/>
    </row>
    <row r="24" spans="1:11" ht="13.8">
      <c r="A24" s="40"/>
      <c r="B24" s="40"/>
      <c r="C24" s="42"/>
      <c r="D24" s="42"/>
      <c r="E24" s="42"/>
      <c r="F24" s="42"/>
      <c r="G24" s="42"/>
      <c r="H24" s="42"/>
      <c r="I24" s="42"/>
      <c r="J24" s="42"/>
    </row>
  </sheetData>
  <mergeCells count="1">
    <mergeCell ref="D2:E2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54F0-8CD4-450C-BF81-481BA0FDB64F}">
  <dimension ref="B2:O441"/>
  <sheetViews>
    <sheetView topLeftCell="A433" workbookViewId="0">
      <selection activeCell="G189" sqref="G189:N189"/>
    </sheetView>
  </sheetViews>
  <sheetFormatPr defaultRowHeight="14.4"/>
  <cols>
    <col min="1" max="1" width="4.88671875" customWidth="1"/>
    <col min="2" max="2" width="7.33203125" customWidth="1"/>
    <col min="3" max="3" width="18.44140625" customWidth="1"/>
    <col min="4" max="4" width="20.6640625" customWidth="1"/>
    <col min="5" max="5" width="2.33203125" customWidth="1"/>
    <col min="6" max="10" width="5.6640625" customWidth="1"/>
    <col min="11" max="11" width="4.33203125" customWidth="1"/>
    <col min="12" max="12" width="4.109375" customWidth="1"/>
    <col min="13" max="14" width="5.6640625" customWidth="1"/>
    <col min="257" max="257" width="4.88671875" customWidth="1"/>
    <col min="258" max="258" width="7.33203125" customWidth="1"/>
    <col min="259" max="259" width="18.44140625" customWidth="1"/>
    <col min="260" max="260" width="20.6640625" customWidth="1"/>
    <col min="261" max="261" width="2.33203125" customWidth="1"/>
    <col min="262" max="266" width="5.6640625" customWidth="1"/>
    <col min="267" max="267" width="4.33203125" customWidth="1"/>
    <col min="268" max="268" width="4.109375" customWidth="1"/>
    <col min="269" max="270" width="5.6640625" customWidth="1"/>
    <col min="513" max="513" width="4.88671875" customWidth="1"/>
    <col min="514" max="514" width="7.33203125" customWidth="1"/>
    <col min="515" max="515" width="18.44140625" customWidth="1"/>
    <col min="516" max="516" width="20.6640625" customWidth="1"/>
    <col min="517" max="517" width="2.33203125" customWidth="1"/>
    <col min="518" max="522" width="5.6640625" customWidth="1"/>
    <col min="523" max="523" width="4.33203125" customWidth="1"/>
    <col min="524" max="524" width="4.109375" customWidth="1"/>
    <col min="525" max="526" width="5.6640625" customWidth="1"/>
    <col min="769" max="769" width="4.88671875" customWidth="1"/>
    <col min="770" max="770" width="7.33203125" customWidth="1"/>
    <col min="771" max="771" width="18.44140625" customWidth="1"/>
    <col min="772" max="772" width="20.6640625" customWidth="1"/>
    <col min="773" max="773" width="2.33203125" customWidth="1"/>
    <col min="774" max="778" width="5.6640625" customWidth="1"/>
    <col min="779" max="779" width="4.33203125" customWidth="1"/>
    <col min="780" max="780" width="4.109375" customWidth="1"/>
    <col min="781" max="782" width="5.6640625" customWidth="1"/>
    <col min="1025" max="1025" width="4.88671875" customWidth="1"/>
    <col min="1026" max="1026" width="7.33203125" customWidth="1"/>
    <col min="1027" max="1027" width="18.44140625" customWidth="1"/>
    <col min="1028" max="1028" width="20.6640625" customWidth="1"/>
    <col min="1029" max="1029" width="2.33203125" customWidth="1"/>
    <col min="1030" max="1034" width="5.6640625" customWidth="1"/>
    <col min="1035" max="1035" width="4.33203125" customWidth="1"/>
    <col min="1036" max="1036" width="4.109375" customWidth="1"/>
    <col min="1037" max="1038" width="5.6640625" customWidth="1"/>
    <col min="1281" max="1281" width="4.88671875" customWidth="1"/>
    <col min="1282" max="1282" width="7.33203125" customWidth="1"/>
    <col min="1283" max="1283" width="18.44140625" customWidth="1"/>
    <col min="1284" max="1284" width="20.6640625" customWidth="1"/>
    <col min="1285" max="1285" width="2.33203125" customWidth="1"/>
    <col min="1286" max="1290" width="5.6640625" customWidth="1"/>
    <col min="1291" max="1291" width="4.33203125" customWidth="1"/>
    <col min="1292" max="1292" width="4.109375" customWidth="1"/>
    <col min="1293" max="1294" width="5.6640625" customWidth="1"/>
    <col min="1537" max="1537" width="4.88671875" customWidth="1"/>
    <col min="1538" max="1538" width="7.33203125" customWidth="1"/>
    <col min="1539" max="1539" width="18.44140625" customWidth="1"/>
    <col min="1540" max="1540" width="20.6640625" customWidth="1"/>
    <col min="1541" max="1541" width="2.33203125" customWidth="1"/>
    <col min="1542" max="1546" width="5.6640625" customWidth="1"/>
    <col min="1547" max="1547" width="4.33203125" customWidth="1"/>
    <col min="1548" max="1548" width="4.109375" customWidth="1"/>
    <col min="1549" max="1550" width="5.6640625" customWidth="1"/>
    <col min="1793" max="1793" width="4.88671875" customWidth="1"/>
    <col min="1794" max="1794" width="7.33203125" customWidth="1"/>
    <col min="1795" max="1795" width="18.44140625" customWidth="1"/>
    <col min="1796" max="1796" width="20.6640625" customWidth="1"/>
    <col min="1797" max="1797" width="2.33203125" customWidth="1"/>
    <col min="1798" max="1802" width="5.6640625" customWidth="1"/>
    <col min="1803" max="1803" width="4.33203125" customWidth="1"/>
    <col min="1804" max="1804" width="4.109375" customWidth="1"/>
    <col min="1805" max="1806" width="5.6640625" customWidth="1"/>
    <col min="2049" max="2049" width="4.88671875" customWidth="1"/>
    <col min="2050" max="2050" width="7.33203125" customWidth="1"/>
    <col min="2051" max="2051" width="18.44140625" customWidth="1"/>
    <col min="2052" max="2052" width="20.6640625" customWidth="1"/>
    <col min="2053" max="2053" width="2.33203125" customWidth="1"/>
    <col min="2054" max="2058" width="5.6640625" customWidth="1"/>
    <col min="2059" max="2059" width="4.33203125" customWidth="1"/>
    <col min="2060" max="2060" width="4.109375" customWidth="1"/>
    <col min="2061" max="2062" width="5.6640625" customWidth="1"/>
    <col min="2305" max="2305" width="4.88671875" customWidth="1"/>
    <col min="2306" max="2306" width="7.33203125" customWidth="1"/>
    <col min="2307" max="2307" width="18.44140625" customWidth="1"/>
    <col min="2308" max="2308" width="20.6640625" customWidth="1"/>
    <col min="2309" max="2309" width="2.33203125" customWidth="1"/>
    <col min="2310" max="2314" width="5.6640625" customWidth="1"/>
    <col min="2315" max="2315" width="4.33203125" customWidth="1"/>
    <col min="2316" max="2316" width="4.109375" customWidth="1"/>
    <col min="2317" max="2318" width="5.6640625" customWidth="1"/>
    <col min="2561" max="2561" width="4.88671875" customWidth="1"/>
    <col min="2562" max="2562" width="7.33203125" customWidth="1"/>
    <col min="2563" max="2563" width="18.44140625" customWidth="1"/>
    <col min="2564" max="2564" width="20.6640625" customWidth="1"/>
    <col min="2565" max="2565" width="2.33203125" customWidth="1"/>
    <col min="2566" max="2570" width="5.6640625" customWidth="1"/>
    <col min="2571" max="2571" width="4.33203125" customWidth="1"/>
    <col min="2572" max="2572" width="4.109375" customWidth="1"/>
    <col min="2573" max="2574" width="5.6640625" customWidth="1"/>
    <col min="2817" max="2817" width="4.88671875" customWidth="1"/>
    <col min="2818" max="2818" width="7.33203125" customWidth="1"/>
    <col min="2819" max="2819" width="18.44140625" customWidth="1"/>
    <col min="2820" max="2820" width="20.6640625" customWidth="1"/>
    <col min="2821" max="2821" width="2.33203125" customWidth="1"/>
    <col min="2822" max="2826" width="5.6640625" customWidth="1"/>
    <col min="2827" max="2827" width="4.33203125" customWidth="1"/>
    <col min="2828" max="2828" width="4.109375" customWidth="1"/>
    <col min="2829" max="2830" width="5.6640625" customWidth="1"/>
    <col min="3073" max="3073" width="4.88671875" customWidth="1"/>
    <col min="3074" max="3074" width="7.33203125" customWidth="1"/>
    <col min="3075" max="3075" width="18.44140625" customWidth="1"/>
    <col min="3076" max="3076" width="20.6640625" customWidth="1"/>
    <col min="3077" max="3077" width="2.33203125" customWidth="1"/>
    <col min="3078" max="3082" width="5.6640625" customWidth="1"/>
    <col min="3083" max="3083" width="4.33203125" customWidth="1"/>
    <col min="3084" max="3084" width="4.109375" customWidth="1"/>
    <col min="3085" max="3086" width="5.6640625" customWidth="1"/>
    <col min="3329" max="3329" width="4.88671875" customWidth="1"/>
    <col min="3330" max="3330" width="7.33203125" customWidth="1"/>
    <col min="3331" max="3331" width="18.44140625" customWidth="1"/>
    <col min="3332" max="3332" width="20.6640625" customWidth="1"/>
    <col min="3333" max="3333" width="2.33203125" customWidth="1"/>
    <col min="3334" max="3338" width="5.6640625" customWidth="1"/>
    <col min="3339" max="3339" width="4.33203125" customWidth="1"/>
    <col min="3340" max="3340" width="4.109375" customWidth="1"/>
    <col min="3341" max="3342" width="5.6640625" customWidth="1"/>
    <col min="3585" max="3585" width="4.88671875" customWidth="1"/>
    <col min="3586" max="3586" width="7.33203125" customWidth="1"/>
    <col min="3587" max="3587" width="18.44140625" customWidth="1"/>
    <col min="3588" max="3588" width="20.6640625" customWidth="1"/>
    <col min="3589" max="3589" width="2.33203125" customWidth="1"/>
    <col min="3590" max="3594" width="5.6640625" customWidth="1"/>
    <col min="3595" max="3595" width="4.33203125" customWidth="1"/>
    <col min="3596" max="3596" width="4.109375" customWidth="1"/>
    <col min="3597" max="3598" width="5.6640625" customWidth="1"/>
    <col min="3841" max="3841" width="4.88671875" customWidth="1"/>
    <col min="3842" max="3842" width="7.33203125" customWidth="1"/>
    <col min="3843" max="3843" width="18.44140625" customWidth="1"/>
    <col min="3844" max="3844" width="20.6640625" customWidth="1"/>
    <col min="3845" max="3845" width="2.33203125" customWidth="1"/>
    <col min="3846" max="3850" width="5.6640625" customWidth="1"/>
    <col min="3851" max="3851" width="4.33203125" customWidth="1"/>
    <col min="3852" max="3852" width="4.109375" customWidth="1"/>
    <col min="3853" max="3854" width="5.6640625" customWidth="1"/>
    <col min="4097" max="4097" width="4.88671875" customWidth="1"/>
    <col min="4098" max="4098" width="7.33203125" customWidth="1"/>
    <col min="4099" max="4099" width="18.44140625" customWidth="1"/>
    <col min="4100" max="4100" width="20.6640625" customWidth="1"/>
    <col min="4101" max="4101" width="2.33203125" customWidth="1"/>
    <col min="4102" max="4106" width="5.6640625" customWidth="1"/>
    <col min="4107" max="4107" width="4.33203125" customWidth="1"/>
    <col min="4108" max="4108" width="4.109375" customWidth="1"/>
    <col min="4109" max="4110" width="5.6640625" customWidth="1"/>
    <col min="4353" max="4353" width="4.88671875" customWidth="1"/>
    <col min="4354" max="4354" width="7.33203125" customWidth="1"/>
    <col min="4355" max="4355" width="18.44140625" customWidth="1"/>
    <col min="4356" max="4356" width="20.6640625" customWidth="1"/>
    <col min="4357" max="4357" width="2.33203125" customWidth="1"/>
    <col min="4358" max="4362" width="5.6640625" customWidth="1"/>
    <col min="4363" max="4363" width="4.33203125" customWidth="1"/>
    <col min="4364" max="4364" width="4.109375" customWidth="1"/>
    <col min="4365" max="4366" width="5.6640625" customWidth="1"/>
    <col min="4609" max="4609" width="4.88671875" customWidth="1"/>
    <col min="4610" max="4610" width="7.33203125" customWidth="1"/>
    <col min="4611" max="4611" width="18.44140625" customWidth="1"/>
    <col min="4612" max="4612" width="20.6640625" customWidth="1"/>
    <col min="4613" max="4613" width="2.33203125" customWidth="1"/>
    <col min="4614" max="4618" width="5.6640625" customWidth="1"/>
    <col min="4619" max="4619" width="4.33203125" customWidth="1"/>
    <col min="4620" max="4620" width="4.109375" customWidth="1"/>
    <col min="4621" max="4622" width="5.6640625" customWidth="1"/>
    <col min="4865" max="4865" width="4.88671875" customWidth="1"/>
    <col min="4866" max="4866" width="7.33203125" customWidth="1"/>
    <col min="4867" max="4867" width="18.44140625" customWidth="1"/>
    <col min="4868" max="4868" width="20.6640625" customWidth="1"/>
    <col min="4869" max="4869" width="2.33203125" customWidth="1"/>
    <col min="4870" max="4874" width="5.6640625" customWidth="1"/>
    <col min="4875" max="4875" width="4.33203125" customWidth="1"/>
    <col min="4876" max="4876" width="4.109375" customWidth="1"/>
    <col min="4877" max="4878" width="5.6640625" customWidth="1"/>
    <col min="5121" max="5121" width="4.88671875" customWidth="1"/>
    <col min="5122" max="5122" width="7.33203125" customWidth="1"/>
    <col min="5123" max="5123" width="18.44140625" customWidth="1"/>
    <col min="5124" max="5124" width="20.6640625" customWidth="1"/>
    <col min="5125" max="5125" width="2.33203125" customWidth="1"/>
    <col min="5126" max="5130" width="5.6640625" customWidth="1"/>
    <col min="5131" max="5131" width="4.33203125" customWidth="1"/>
    <col min="5132" max="5132" width="4.109375" customWidth="1"/>
    <col min="5133" max="5134" width="5.6640625" customWidth="1"/>
    <col min="5377" max="5377" width="4.88671875" customWidth="1"/>
    <col min="5378" max="5378" width="7.33203125" customWidth="1"/>
    <col min="5379" max="5379" width="18.44140625" customWidth="1"/>
    <col min="5380" max="5380" width="20.6640625" customWidth="1"/>
    <col min="5381" max="5381" width="2.33203125" customWidth="1"/>
    <col min="5382" max="5386" width="5.6640625" customWidth="1"/>
    <col min="5387" max="5387" width="4.33203125" customWidth="1"/>
    <col min="5388" max="5388" width="4.109375" customWidth="1"/>
    <col min="5389" max="5390" width="5.6640625" customWidth="1"/>
    <col min="5633" max="5633" width="4.88671875" customWidth="1"/>
    <col min="5634" max="5634" width="7.33203125" customWidth="1"/>
    <col min="5635" max="5635" width="18.44140625" customWidth="1"/>
    <col min="5636" max="5636" width="20.6640625" customWidth="1"/>
    <col min="5637" max="5637" width="2.33203125" customWidth="1"/>
    <col min="5638" max="5642" width="5.6640625" customWidth="1"/>
    <col min="5643" max="5643" width="4.33203125" customWidth="1"/>
    <col min="5644" max="5644" width="4.109375" customWidth="1"/>
    <col min="5645" max="5646" width="5.6640625" customWidth="1"/>
    <col min="5889" max="5889" width="4.88671875" customWidth="1"/>
    <col min="5890" max="5890" width="7.33203125" customWidth="1"/>
    <col min="5891" max="5891" width="18.44140625" customWidth="1"/>
    <col min="5892" max="5892" width="20.6640625" customWidth="1"/>
    <col min="5893" max="5893" width="2.33203125" customWidth="1"/>
    <col min="5894" max="5898" width="5.6640625" customWidth="1"/>
    <col min="5899" max="5899" width="4.33203125" customWidth="1"/>
    <col min="5900" max="5900" width="4.109375" customWidth="1"/>
    <col min="5901" max="5902" width="5.6640625" customWidth="1"/>
    <col min="6145" max="6145" width="4.88671875" customWidth="1"/>
    <col min="6146" max="6146" width="7.33203125" customWidth="1"/>
    <col min="6147" max="6147" width="18.44140625" customWidth="1"/>
    <col min="6148" max="6148" width="20.6640625" customWidth="1"/>
    <col min="6149" max="6149" width="2.33203125" customWidth="1"/>
    <col min="6150" max="6154" width="5.6640625" customWidth="1"/>
    <col min="6155" max="6155" width="4.33203125" customWidth="1"/>
    <col min="6156" max="6156" width="4.109375" customWidth="1"/>
    <col min="6157" max="6158" width="5.6640625" customWidth="1"/>
    <col min="6401" max="6401" width="4.88671875" customWidth="1"/>
    <col min="6402" max="6402" width="7.33203125" customWidth="1"/>
    <col min="6403" max="6403" width="18.44140625" customWidth="1"/>
    <col min="6404" max="6404" width="20.6640625" customWidth="1"/>
    <col min="6405" max="6405" width="2.33203125" customWidth="1"/>
    <col min="6406" max="6410" width="5.6640625" customWidth="1"/>
    <col min="6411" max="6411" width="4.33203125" customWidth="1"/>
    <col min="6412" max="6412" width="4.109375" customWidth="1"/>
    <col min="6413" max="6414" width="5.6640625" customWidth="1"/>
    <col min="6657" max="6657" width="4.88671875" customWidth="1"/>
    <col min="6658" max="6658" width="7.33203125" customWidth="1"/>
    <col min="6659" max="6659" width="18.44140625" customWidth="1"/>
    <col min="6660" max="6660" width="20.6640625" customWidth="1"/>
    <col min="6661" max="6661" width="2.33203125" customWidth="1"/>
    <col min="6662" max="6666" width="5.6640625" customWidth="1"/>
    <col min="6667" max="6667" width="4.33203125" customWidth="1"/>
    <col min="6668" max="6668" width="4.109375" customWidth="1"/>
    <col min="6669" max="6670" width="5.6640625" customWidth="1"/>
    <col min="6913" max="6913" width="4.88671875" customWidth="1"/>
    <col min="6914" max="6914" width="7.33203125" customWidth="1"/>
    <col min="6915" max="6915" width="18.44140625" customWidth="1"/>
    <col min="6916" max="6916" width="20.6640625" customWidth="1"/>
    <col min="6917" max="6917" width="2.33203125" customWidth="1"/>
    <col min="6918" max="6922" width="5.6640625" customWidth="1"/>
    <col min="6923" max="6923" width="4.33203125" customWidth="1"/>
    <col min="6924" max="6924" width="4.109375" customWidth="1"/>
    <col min="6925" max="6926" width="5.6640625" customWidth="1"/>
    <col min="7169" max="7169" width="4.88671875" customWidth="1"/>
    <col min="7170" max="7170" width="7.33203125" customWidth="1"/>
    <col min="7171" max="7171" width="18.44140625" customWidth="1"/>
    <col min="7172" max="7172" width="20.6640625" customWidth="1"/>
    <col min="7173" max="7173" width="2.33203125" customWidth="1"/>
    <col min="7174" max="7178" width="5.6640625" customWidth="1"/>
    <col min="7179" max="7179" width="4.33203125" customWidth="1"/>
    <col min="7180" max="7180" width="4.109375" customWidth="1"/>
    <col min="7181" max="7182" width="5.6640625" customWidth="1"/>
    <col min="7425" max="7425" width="4.88671875" customWidth="1"/>
    <col min="7426" max="7426" width="7.33203125" customWidth="1"/>
    <col min="7427" max="7427" width="18.44140625" customWidth="1"/>
    <col min="7428" max="7428" width="20.6640625" customWidth="1"/>
    <col min="7429" max="7429" width="2.33203125" customWidth="1"/>
    <col min="7430" max="7434" width="5.6640625" customWidth="1"/>
    <col min="7435" max="7435" width="4.33203125" customWidth="1"/>
    <col min="7436" max="7436" width="4.109375" customWidth="1"/>
    <col min="7437" max="7438" width="5.6640625" customWidth="1"/>
    <col min="7681" max="7681" width="4.88671875" customWidth="1"/>
    <col min="7682" max="7682" width="7.33203125" customWidth="1"/>
    <col min="7683" max="7683" width="18.44140625" customWidth="1"/>
    <col min="7684" max="7684" width="20.6640625" customWidth="1"/>
    <col min="7685" max="7685" width="2.33203125" customWidth="1"/>
    <col min="7686" max="7690" width="5.6640625" customWidth="1"/>
    <col min="7691" max="7691" width="4.33203125" customWidth="1"/>
    <col min="7692" max="7692" width="4.109375" customWidth="1"/>
    <col min="7693" max="7694" width="5.6640625" customWidth="1"/>
    <col min="7937" max="7937" width="4.88671875" customWidth="1"/>
    <col min="7938" max="7938" width="7.33203125" customWidth="1"/>
    <col min="7939" max="7939" width="18.44140625" customWidth="1"/>
    <col min="7940" max="7940" width="20.6640625" customWidth="1"/>
    <col min="7941" max="7941" width="2.33203125" customWidth="1"/>
    <col min="7942" max="7946" width="5.6640625" customWidth="1"/>
    <col min="7947" max="7947" width="4.33203125" customWidth="1"/>
    <col min="7948" max="7948" width="4.109375" customWidth="1"/>
    <col min="7949" max="7950" width="5.6640625" customWidth="1"/>
    <col min="8193" max="8193" width="4.88671875" customWidth="1"/>
    <col min="8194" max="8194" width="7.33203125" customWidth="1"/>
    <col min="8195" max="8195" width="18.44140625" customWidth="1"/>
    <col min="8196" max="8196" width="20.6640625" customWidth="1"/>
    <col min="8197" max="8197" width="2.33203125" customWidth="1"/>
    <col min="8198" max="8202" width="5.6640625" customWidth="1"/>
    <col min="8203" max="8203" width="4.33203125" customWidth="1"/>
    <col min="8204" max="8204" width="4.109375" customWidth="1"/>
    <col min="8205" max="8206" width="5.6640625" customWidth="1"/>
    <col min="8449" max="8449" width="4.88671875" customWidth="1"/>
    <col min="8450" max="8450" width="7.33203125" customWidth="1"/>
    <col min="8451" max="8451" width="18.44140625" customWidth="1"/>
    <col min="8452" max="8452" width="20.6640625" customWidth="1"/>
    <col min="8453" max="8453" width="2.33203125" customWidth="1"/>
    <col min="8454" max="8458" width="5.6640625" customWidth="1"/>
    <col min="8459" max="8459" width="4.33203125" customWidth="1"/>
    <col min="8460" max="8460" width="4.109375" customWidth="1"/>
    <col min="8461" max="8462" width="5.6640625" customWidth="1"/>
    <col min="8705" max="8705" width="4.88671875" customWidth="1"/>
    <col min="8706" max="8706" width="7.33203125" customWidth="1"/>
    <col min="8707" max="8707" width="18.44140625" customWidth="1"/>
    <col min="8708" max="8708" width="20.6640625" customWidth="1"/>
    <col min="8709" max="8709" width="2.33203125" customWidth="1"/>
    <col min="8710" max="8714" width="5.6640625" customWidth="1"/>
    <col min="8715" max="8715" width="4.33203125" customWidth="1"/>
    <col min="8716" max="8716" width="4.109375" customWidth="1"/>
    <col min="8717" max="8718" width="5.6640625" customWidth="1"/>
    <col min="8961" max="8961" width="4.88671875" customWidth="1"/>
    <col min="8962" max="8962" width="7.33203125" customWidth="1"/>
    <col min="8963" max="8963" width="18.44140625" customWidth="1"/>
    <col min="8964" max="8964" width="20.6640625" customWidth="1"/>
    <col min="8965" max="8965" width="2.33203125" customWidth="1"/>
    <col min="8966" max="8970" width="5.6640625" customWidth="1"/>
    <col min="8971" max="8971" width="4.33203125" customWidth="1"/>
    <col min="8972" max="8972" width="4.109375" customWidth="1"/>
    <col min="8973" max="8974" width="5.6640625" customWidth="1"/>
    <col min="9217" max="9217" width="4.88671875" customWidth="1"/>
    <col min="9218" max="9218" width="7.33203125" customWidth="1"/>
    <col min="9219" max="9219" width="18.44140625" customWidth="1"/>
    <col min="9220" max="9220" width="20.6640625" customWidth="1"/>
    <col min="9221" max="9221" width="2.33203125" customWidth="1"/>
    <col min="9222" max="9226" width="5.6640625" customWidth="1"/>
    <col min="9227" max="9227" width="4.33203125" customWidth="1"/>
    <col min="9228" max="9228" width="4.109375" customWidth="1"/>
    <col min="9229" max="9230" width="5.6640625" customWidth="1"/>
    <col min="9473" max="9473" width="4.88671875" customWidth="1"/>
    <col min="9474" max="9474" width="7.33203125" customWidth="1"/>
    <col min="9475" max="9475" width="18.44140625" customWidth="1"/>
    <col min="9476" max="9476" width="20.6640625" customWidth="1"/>
    <col min="9477" max="9477" width="2.33203125" customWidth="1"/>
    <col min="9478" max="9482" width="5.6640625" customWidth="1"/>
    <col min="9483" max="9483" width="4.33203125" customWidth="1"/>
    <col min="9484" max="9484" width="4.109375" customWidth="1"/>
    <col min="9485" max="9486" width="5.6640625" customWidth="1"/>
    <col min="9729" max="9729" width="4.88671875" customWidth="1"/>
    <col min="9730" max="9730" width="7.33203125" customWidth="1"/>
    <col min="9731" max="9731" width="18.44140625" customWidth="1"/>
    <col min="9732" max="9732" width="20.6640625" customWidth="1"/>
    <col min="9733" max="9733" width="2.33203125" customWidth="1"/>
    <col min="9734" max="9738" width="5.6640625" customWidth="1"/>
    <col min="9739" max="9739" width="4.33203125" customWidth="1"/>
    <col min="9740" max="9740" width="4.109375" customWidth="1"/>
    <col min="9741" max="9742" width="5.6640625" customWidth="1"/>
    <col min="9985" max="9985" width="4.88671875" customWidth="1"/>
    <col min="9986" max="9986" width="7.33203125" customWidth="1"/>
    <col min="9987" max="9987" width="18.44140625" customWidth="1"/>
    <col min="9988" max="9988" width="20.6640625" customWidth="1"/>
    <col min="9989" max="9989" width="2.33203125" customWidth="1"/>
    <col min="9990" max="9994" width="5.6640625" customWidth="1"/>
    <col min="9995" max="9995" width="4.33203125" customWidth="1"/>
    <col min="9996" max="9996" width="4.109375" customWidth="1"/>
    <col min="9997" max="9998" width="5.6640625" customWidth="1"/>
    <col min="10241" max="10241" width="4.88671875" customWidth="1"/>
    <col min="10242" max="10242" width="7.33203125" customWidth="1"/>
    <col min="10243" max="10243" width="18.44140625" customWidth="1"/>
    <col min="10244" max="10244" width="20.6640625" customWidth="1"/>
    <col min="10245" max="10245" width="2.33203125" customWidth="1"/>
    <col min="10246" max="10250" width="5.6640625" customWidth="1"/>
    <col min="10251" max="10251" width="4.33203125" customWidth="1"/>
    <col min="10252" max="10252" width="4.109375" customWidth="1"/>
    <col min="10253" max="10254" width="5.6640625" customWidth="1"/>
    <col min="10497" max="10497" width="4.88671875" customWidth="1"/>
    <col min="10498" max="10498" width="7.33203125" customWidth="1"/>
    <col min="10499" max="10499" width="18.44140625" customWidth="1"/>
    <col min="10500" max="10500" width="20.6640625" customWidth="1"/>
    <col min="10501" max="10501" width="2.33203125" customWidth="1"/>
    <col min="10502" max="10506" width="5.6640625" customWidth="1"/>
    <col min="10507" max="10507" width="4.33203125" customWidth="1"/>
    <col min="10508" max="10508" width="4.109375" customWidth="1"/>
    <col min="10509" max="10510" width="5.6640625" customWidth="1"/>
    <col min="10753" max="10753" width="4.88671875" customWidth="1"/>
    <col min="10754" max="10754" width="7.33203125" customWidth="1"/>
    <col min="10755" max="10755" width="18.44140625" customWidth="1"/>
    <col min="10756" max="10756" width="20.6640625" customWidth="1"/>
    <col min="10757" max="10757" width="2.33203125" customWidth="1"/>
    <col min="10758" max="10762" width="5.6640625" customWidth="1"/>
    <col min="10763" max="10763" width="4.33203125" customWidth="1"/>
    <col min="10764" max="10764" width="4.109375" customWidth="1"/>
    <col min="10765" max="10766" width="5.6640625" customWidth="1"/>
    <col min="11009" max="11009" width="4.88671875" customWidth="1"/>
    <col min="11010" max="11010" width="7.33203125" customWidth="1"/>
    <col min="11011" max="11011" width="18.44140625" customWidth="1"/>
    <col min="11012" max="11012" width="20.6640625" customWidth="1"/>
    <col min="11013" max="11013" width="2.33203125" customWidth="1"/>
    <col min="11014" max="11018" width="5.6640625" customWidth="1"/>
    <col min="11019" max="11019" width="4.33203125" customWidth="1"/>
    <col min="11020" max="11020" width="4.109375" customWidth="1"/>
    <col min="11021" max="11022" width="5.6640625" customWidth="1"/>
    <col min="11265" max="11265" width="4.88671875" customWidth="1"/>
    <col min="11266" max="11266" width="7.33203125" customWidth="1"/>
    <col min="11267" max="11267" width="18.44140625" customWidth="1"/>
    <col min="11268" max="11268" width="20.6640625" customWidth="1"/>
    <col min="11269" max="11269" width="2.33203125" customWidth="1"/>
    <col min="11270" max="11274" width="5.6640625" customWidth="1"/>
    <col min="11275" max="11275" width="4.33203125" customWidth="1"/>
    <col min="11276" max="11276" width="4.109375" customWidth="1"/>
    <col min="11277" max="11278" width="5.6640625" customWidth="1"/>
    <col min="11521" max="11521" width="4.88671875" customWidth="1"/>
    <col min="11522" max="11522" width="7.33203125" customWidth="1"/>
    <col min="11523" max="11523" width="18.44140625" customWidth="1"/>
    <col min="11524" max="11524" width="20.6640625" customWidth="1"/>
    <col min="11525" max="11525" width="2.33203125" customWidth="1"/>
    <col min="11526" max="11530" width="5.6640625" customWidth="1"/>
    <col min="11531" max="11531" width="4.33203125" customWidth="1"/>
    <col min="11532" max="11532" width="4.109375" customWidth="1"/>
    <col min="11533" max="11534" width="5.6640625" customWidth="1"/>
    <col min="11777" max="11777" width="4.88671875" customWidth="1"/>
    <col min="11778" max="11778" width="7.33203125" customWidth="1"/>
    <col min="11779" max="11779" width="18.44140625" customWidth="1"/>
    <col min="11780" max="11780" width="20.6640625" customWidth="1"/>
    <col min="11781" max="11781" width="2.33203125" customWidth="1"/>
    <col min="11782" max="11786" width="5.6640625" customWidth="1"/>
    <col min="11787" max="11787" width="4.33203125" customWidth="1"/>
    <col min="11788" max="11788" width="4.109375" customWidth="1"/>
    <col min="11789" max="11790" width="5.6640625" customWidth="1"/>
    <col min="12033" max="12033" width="4.88671875" customWidth="1"/>
    <col min="12034" max="12034" width="7.33203125" customWidth="1"/>
    <col min="12035" max="12035" width="18.44140625" customWidth="1"/>
    <col min="12036" max="12036" width="20.6640625" customWidth="1"/>
    <col min="12037" max="12037" width="2.33203125" customWidth="1"/>
    <col min="12038" max="12042" width="5.6640625" customWidth="1"/>
    <col min="12043" max="12043" width="4.33203125" customWidth="1"/>
    <col min="12044" max="12044" width="4.109375" customWidth="1"/>
    <col min="12045" max="12046" width="5.6640625" customWidth="1"/>
    <col min="12289" max="12289" width="4.88671875" customWidth="1"/>
    <col min="12290" max="12290" width="7.33203125" customWidth="1"/>
    <col min="12291" max="12291" width="18.44140625" customWidth="1"/>
    <col min="12292" max="12292" width="20.6640625" customWidth="1"/>
    <col min="12293" max="12293" width="2.33203125" customWidth="1"/>
    <col min="12294" max="12298" width="5.6640625" customWidth="1"/>
    <col min="12299" max="12299" width="4.33203125" customWidth="1"/>
    <col min="12300" max="12300" width="4.109375" customWidth="1"/>
    <col min="12301" max="12302" width="5.6640625" customWidth="1"/>
    <col min="12545" max="12545" width="4.88671875" customWidth="1"/>
    <col min="12546" max="12546" width="7.33203125" customWidth="1"/>
    <col min="12547" max="12547" width="18.44140625" customWidth="1"/>
    <col min="12548" max="12548" width="20.6640625" customWidth="1"/>
    <col min="12549" max="12549" width="2.33203125" customWidth="1"/>
    <col min="12550" max="12554" width="5.6640625" customWidth="1"/>
    <col min="12555" max="12555" width="4.33203125" customWidth="1"/>
    <col min="12556" max="12556" width="4.109375" customWidth="1"/>
    <col min="12557" max="12558" width="5.6640625" customWidth="1"/>
    <col min="12801" max="12801" width="4.88671875" customWidth="1"/>
    <col min="12802" max="12802" width="7.33203125" customWidth="1"/>
    <col min="12803" max="12803" width="18.44140625" customWidth="1"/>
    <col min="12804" max="12804" width="20.6640625" customWidth="1"/>
    <col min="12805" max="12805" width="2.33203125" customWidth="1"/>
    <col min="12806" max="12810" width="5.6640625" customWidth="1"/>
    <col min="12811" max="12811" width="4.33203125" customWidth="1"/>
    <col min="12812" max="12812" width="4.109375" customWidth="1"/>
    <col min="12813" max="12814" width="5.6640625" customWidth="1"/>
    <col min="13057" max="13057" width="4.88671875" customWidth="1"/>
    <col min="13058" max="13058" width="7.33203125" customWidth="1"/>
    <col min="13059" max="13059" width="18.44140625" customWidth="1"/>
    <col min="13060" max="13060" width="20.6640625" customWidth="1"/>
    <col min="13061" max="13061" width="2.33203125" customWidth="1"/>
    <col min="13062" max="13066" width="5.6640625" customWidth="1"/>
    <col min="13067" max="13067" width="4.33203125" customWidth="1"/>
    <col min="13068" max="13068" width="4.109375" customWidth="1"/>
    <col min="13069" max="13070" width="5.6640625" customWidth="1"/>
    <col min="13313" max="13313" width="4.88671875" customWidth="1"/>
    <col min="13314" max="13314" width="7.33203125" customWidth="1"/>
    <col min="13315" max="13315" width="18.44140625" customWidth="1"/>
    <col min="13316" max="13316" width="20.6640625" customWidth="1"/>
    <col min="13317" max="13317" width="2.33203125" customWidth="1"/>
    <col min="13318" max="13322" width="5.6640625" customWidth="1"/>
    <col min="13323" max="13323" width="4.33203125" customWidth="1"/>
    <col min="13324" max="13324" width="4.109375" customWidth="1"/>
    <col min="13325" max="13326" width="5.6640625" customWidth="1"/>
    <col min="13569" max="13569" width="4.88671875" customWidth="1"/>
    <col min="13570" max="13570" width="7.33203125" customWidth="1"/>
    <col min="13571" max="13571" width="18.44140625" customWidth="1"/>
    <col min="13572" max="13572" width="20.6640625" customWidth="1"/>
    <col min="13573" max="13573" width="2.33203125" customWidth="1"/>
    <col min="13574" max="13578" width="5.6640625" customWidth="1"/>
    <col min="13579" max="13579" width="4.33203125" customWidth="1"/>
    <col min="13580" max="13580" width="4.109375" customWidth="1"/>
    <col min="13581" max="13582" width="5.6640625" customWidth="1"/>
    <col min="13825" max="13825" width="4.88671875" customWidth="1"/>
    <col min="13826" max="13826" width="7.33203125" customWidth="1"/>
    <col min="13827" max="13827" width="18.44140625" customWidth="1"/>
    <col min="13828" max="13828" width="20.6640625" customWidth="1"/>
    <col min="13829" max="13829" width="2.33203125" customWidth="1"/>
    <col min="13830" max="13834" width="5.6640625" customWidth="1"/>
    <col min="13835" max="13835" width="4.33203125" customWidth="1"/>
    <col min="13836" max="13836" width="4.109375" customWidth="1"/>
    <col min="13837" max="13838" width="5.6640625" customWidth="1"/>
    <col min="14081" max="14081" width="4.88671875" customWidth="1"/>
    <col min="14082" max="14082" width="7.33203125" customWidth="1"/>
    <col min="14083" max="14083" width="18.44140625" customWidth="1"/>
    <col min="14084" max="14084" width="20.6640625" customWidth="1"/>
    <col min="14085" max="14085" width="2.33203125" customWidth="1"/>
    <col min="14086" max="14090" width="5.6640625" customWidth="1"/>
    <col min="14091" max="14091" width="4.33203125" customWidth="1"/>
    <col min="14092" max="14092" width="4.109375" customWidth="1"/>
    <col min="14093" max="14094" width="5.6640625" customWidth="1"/>
    <col min="14337" max="14337" width="4.88671875" customWidth="1"/>
    <col min="14338" max="14338" width="7.33203125" customWidth="1"/>
    <col min="14339" max="14339" width="18.44140625" customWidth="1"/>
    <col min="14340" max="14340" width="20.6640625" customWidth="1"/>
    <col min="14341" max="14341" width="2.33203125" customWidth="1"/>
    <col min="14342" max="14346" width="5.6640625" customWidth="1"/>
    <col min="14347" max="14347" width="4.33203125" customWidth="1"/>
    <col min="14348" max="14348" width="4.109375" customWidth="1"/>
    <col min="14349" max="14350" width="5.6640625" customWidth="1"/>
    <col min="14593" max="14593" width="4.88671875" customWidth="1"/>
    <col min="14594" max="14594" width="7.33203125" customWidth="1"/>
    <col min="14595" max="14595" width="18.44140625" customWidth="1"/>
    <col min="14596" max="14596" width="20.6640625" customWidth="1"/>
    <col min="14597" max="14597" width="2.33203125" customWidth="1"/>
    <col min="14598" max="14602" width="5.6640625" customWidth="1"/>
    <col min="14603" max="14603" width="4.33203125" customWidth="1"/>
    <col min="14604" max="14604" width="4.109375" customWidth="1"/>
    <col min="14605" max="14606" width="5.6640625" customWidth="1"/>
    <col min="14849" max="14849" width="4.88671875" customWidth="1"/>
    <col min="14850" max="14850" width="7.33203125" customWidth="1"/>
    <col min="14851" max="14851" width="18.44140625" customWidth="1"/>
    <col min="14852" max="14852" width="20.6640625" customWidth="1"/>
    <col min="14853" max="14853" width="2.33203125" customWidth="1"/>
    <col min="14854" max="14858" width="5.6640625" customWidth="1"/>
    <col min="14859" max="14859" width="4.33203125" customWidth="1"/>
    <col min="14860" max="14860" width="4.109375" customWidth="1"/>
    <col min="14861" max="14862" width="5.6640625" customWidth="1"/>
    <col min="15105" max="15105" width="4.88671875" customWidth="1"/>
    <col min="15106" max="15106" width="7.33203125" customWidth="1"/>
    <col min="15107" max="15107" width="18.44140625" customWidth="1"/>
    <col min="15108" max="15108" width="20.6640625" customWidth="1"/>
    <col min="15109" max="15109" width="2.33203125" customWidth="1"/>
    <col min="15110" max="15114" width="5.6640625" customWidth="1"/>
    <col min="15115" max="15115" width="4.33203125" customWidth="1"/>
    <col min="15116" max="15116" width="4.109375" customWidth="1"/>
    <col min="15117" max="15118" width="5.6640625" customWidth="1"/>
    <col min="15361" max="15361" width="4.88671875" customWidth="1"/>
    <col min="15362" max="15362" width="7.33203125" customWidth="1"/>
    <col min="15363" max="15363" width="18.44140625" customWidth="1"/>
    <col min="15364" max="15364" width="20.6640625" customWidth="1"/>
    <col min="15365" max="15365" width="2.33203125" customWidth="1"/>
    <col min="15366" max="15370" width="5.6640625" customWidth="1"/>
    <col min="15371" max="15371" width="4.33203125" customWidth="1"/>
    <col min="15372" max="15372" width="4.109375" customWidth="1"/>
    <col min="15373" max="15374" width="5.6640625" customWidth="1"/>
    <col min="15617" max="15617" width="4.88671875" customWidth="1"/>
    <col min="15618" max="15618" width="7.33203125" customWidth="1"/>
    <col min="15619" max="15619" width="18.44140625" customWidth="1"/>
    <col min="15620" max="15620" width="20.6640625" customWidth="1"/>
    <col min="15621" max="15621" width="2.33203125" customWidth="1"/>
    <col min="15622" max="15626" width="5.6640625" customWidth="1"/>
    <col min="15627" max="15627" width="4.33203125" customWidth="1"/>
    <col min="15628" max="15628" width="4.109375" customWidth="1"/>
    <col min="15629" max="15630" width="5.6640625" customWidth="1"/>
    <col min="15873" max="15873" width="4.88671875" customWidth="1"/>
    <col min="15874" max="15874" width="7.33203125" customWidth="1"/>
    <col min="15875" max="15875" width="18.44140625" customWidth="1"/>
    <col min="15876" max="15876" width="20.6640625" customWidth="1"/>
    <col min="15877" max="15877" width="2.33203125" customWidth="1"/>
    <col min="15878" max="15882" width="5.6640625" customWidth="1"/>
    <col min="15883" max="15883" width="4.33203125" customWidth="1"/>
    <col min="15884" max="15884" width="4.109375" customWidth="1"/>
    <col min="15885" max="15886" width="5.6640625" customWidth="1"/>
    <col min="16129" max="16129" width="4.88671875" customWidth="1"/>
    <col min="16130" max="16130" width="7.33203125" customWidth="1"/>
    <col min="16131" max="16131" width="18.44140625" customWidth="1"/>
    <col min="16132" max="16132" width="20.6640625" customWidth="1"/>
    <col min="16133" max="16133" width="2.33203125" customWidth="1"/>
    <col min="16134" max="16138" width="5.6640625" customWidth="1"/>
    <col min="16139" max="16139" width="4.33203125" customWidth="1"/>
    <col min="16140" max="16140" width="4.109375" customWidth="1"/>
    <col min="16141" max="16142" width="5.6640625" customWidth="1"/>
  </cols>
  <sheetData>
    <row r="2" spans="2:15" ht="15" thickBot="1"/>
    <row r="3" spans="2:15" ht="16.2" thickTop="1">
      <c r="B3" s="50"/>
      <c r="C3" s="51"/>
      <c r="D3" s="51"/>
      <c r="E3" s="51"/>
      <c r="F3" s="176" t="s">
        <v>256</v>
      </c>
      <c r="G3" s="176"/>
      <c r="H3" s="177" t="s">
        <v>295</v>
      </c>
      <c r="I3" s="177"/>
      <c r="J3" s="177"/>
      <c r="K3" s="177"/>
      <c r="L3" s="177"/>
      <c r="M3" s="177"/>
      <c r="N3" s="177"/>
    </row>
    <row r="4" spans="2:15" ht="16.2" thickBot="1">
      <c r="B4" s="52"/>
      <c r="C4" s="53" t="s">
        <v>257</v>
      </c>
      <c r="D4" s="54"/>
      <c r="E4" s="55"/>
      <c r="F4" s="178" t="s">
        <v>258</v>
      </c>
      <c r="G4" s="178"/>
      <c r="H4" s="179" t="s">
        <v>41</v>
      </c>
      <c r="I4" s="179"/>
      <c r="J4" s="179"/>
      <c r="K4" s="179"/>
      <c r="L4" s="179"/>
      <c r="M4" s="179"/>
      <c r="N4" s="179"/>
    </row>
    <row r="5" spans="2:15" ht="16.2" thickTop="1">
      <c r="B5" s="56"/>
      <c r="C5" s="57"/>
      <c r="D5" s="55"/>
      <c r="E5" s="55"/>
      <c r="F5" s="180" t="s">
        <v>259</v>
      </c>
      <c r="G5" s="180"/>
      <c r="H5" s="177" t="s">
        <v>295</v>
      </c>
      <c r="I5" s="177"/>
      <c r="J5" s="177"/>
      <c r="K5" s="177"/>
      <c r="L5" s="177"/>
      <c r="M5" s="177"/>
      <c r="N5" s="177"/>
    </row>
    <row r="6" spans="2:15" ht="21.6" thickBot="1">
      <c r="B6" s="58"/>
      <c r="C6" s="59" t="s">
        <v>260</v>
      </c>
      <c r="D6" s="55"/>
      <c r="E6" s="55"/>
      <c r="F6" s="169" t="s">
        <v>261</v>
      </c>
      <c r="G6" s="169"/>
      <c r="H6" s="170"/>
      <c r="I6" s="170"/>
      <c r="J6" s="170"/>
      <c r="K6" s="60" t="s">
        <v>262</v>
      </c>
      <c r="L6" s="171"/>
      <c r="M6" s="171"/>
      <c r="N6" s="171"/>
    </row>
    <row r="7" spans="2:15" ht="16.2" thickTop="1">
      <c r="B7" s="61"/>
      <c r="C7" s="55"/>
      <c r="D7" s="55"/>
      <c r="E7" s="55"/>
      <c r="F7" s="62"/>
      <c r="G7" s="55"/>
      <c r="H7" s="55"/>
      <c r="I7" s="63"/>
      <c r="J7" s="64"/>
      <c r="K7" s="64"/>
      <c r="L7" s="64"/>
      <c r="M7" s="64"/>
      <c r="N7" s="65"/>
    </row>
    <row r="8" spans="2:15" ht="16.2" thickBot="1">
      <c r="B8" s="66" t="s">
        <v>263</v>
      </c>
      <c r="C8" s="172" t="s">
        <v>44</v>
      </c>
      <c r="D8" s="172"/>
      <c r="E8" s="67"/>
      <c r="F8" s="68" t="s">
        <v>264</v>
      </c>
      <c r="G8" s="173" t="s">
        <v>293</v>
      </c>
      <c r="H8" s="173"/>
      <c r="I8" s="173"/>
      <c r="J8" s="173"/>
      <c r="K8" s="173"/>
      <c r="L8" s="173"/>
      <c r="M8" s="173"/>
      <c r="N8" s="173"/>
    </row>
    <row r="9" spans="2:15">
      <c r="B9" s="69" t="s">
        <v>265</v>
      </c>
      <c r="C9" s="174" t="s">
        <v>294</v>
      </c>
      <c r="D9" s="174"/>
      <c r="E9" s="70"/>
      <c r="F9" s="71" t="s">
        <v>266</v>
      </c>
      <c r="G9" s="175" t="s">
        <v>103</v>
      </c>
      <c r="H9" s="175"/>
      <c r="I9" s="175"/>
      <c r="J9" s="175"/>
      <c r="K9" s="175"/>
      <c r="L9" s="175"/>
      <c r="M9" s="175"/>
      <c r="N9" s="175"/>
    </row>
    <row r="10" spans="2:15">
      <c r="B10" s="72" t="s">
        <v>267</v>
      </c>
      <c r="C10" s="165" t="s">
        <v>43</v>
      </c>
      <c r="D10" s="165"/>
      <c r="E10" s="70"/>
      <c r="F10" s="73" t="s">
        <v>268</v>
      </c>
      <c r="G10" s="166" t="s">
        <v>144</v>
      </c>
      <c r="H10" s="166"/>
      <c r="I10" s="166"/>
      <c r="J10" s="166"/>
      <c r="K10" s="166"/>
      <c r="L10" s="166"/>
      <c r="M10" s="166"/>
      <c r="N10" s="166"/>
    </row>
    <row r="11" spans="2:15">
      <c r="B11" s="72" t="s">
        <v>269</v>
      </c>
      <c r="C11" s="165" t="s">
        <v>70</v>
      </c>
      <c r="D11" s="165"/>
      <c r="E11" s="70"/>
      <c r="F11" s="74" t="s">
        <v>270</v>
      </c>
      <c r="G11" s="166" t="s">
        <v>143</v>
      </c>
      <c r="H11" s="166"/>
      <c r="I11" s="166"/>
      <c r="J11" s="166"/>
      <c r="K11" s="166"/>
      <c r="L11" s="166"/>
      <c r="M11" s="166"/>
      <c r="N11" s="166"/>
    </row>
    <row r="12" spans="2:15" ht="15.6">
      <c r="B12" s="56"/>
      <c r="C12" s="55"/>
      <c r="D12" s="55"/>
      <c r="E12" s="55"/>
      <c r="F12" s="62"/>
      <c r="G12" s="75"/>
      <c r="H12" s="75"/>
      <c r="I12" s="75"/>
      <c r="J12" s="55"/>
      <c r="K12" s="55"/>
      <c r="L12" s="55"/>
      <c r="M12" s="76"/>
      <c r="N12" s="77"/>
    </row>
    <row r="13" spans="2:15" ht="15.6">
      <c r="B13" s="78" t="s">
        <v>271</v>
      </c>
      <c r="C13" s="55"/>
      <c r="D13" s="55"/>
      <c r="E13" s="55"/>
      <c r="F13" s="73">
        <v>1</v>
      </c>
      <c r="G13" s="73">
        <v>2</v>
      </c>
      <c r="H13" s="73">
        <v>3</v>
      </c>
      <c r="I13" s="73">
        <v>4</v>
      </c>
      <c r="J13" s="73">
        <v>5</v>
      </c>
      <c r="K13" s="167" t="s">
        <v>4</v>
      </c>
      <c r="L13" s="167"/>
      <c r="M13" s="73" t="s">
        <v>272</v>
      </c>
      <c r="N13" s="79" t="s">
        <v>273</v>
      </c>
      <c r="O13" s="80"/>
    </row>
    <row r="14" spans="2:15">
      <c r="B14" s="81" t="s">
        <v>274</v>
      </c>
      <c r="C14" s="82" t="str">
        <f>IF(C9&gt;"",C9,"")</f>
        <v>Lassi Lehtola</v>
      </c>
      <c r="D14" s="82" t="str">
        <f>IF(G9&gt;"",G9,"")</f>
        <v>Patrik Södergård</v>
      </c>
      <c r="E14" s="83"/>
      <c r="F14" s="84">
        <v>5</v>
      </c>
      <c r="G14" s="84">
        <v>4</v>
      </c>
      <c r="H14" s="84">
        <v>9</v>
      </c>
      <c r="I14" s="84"/>
      <c r="J14" s="84"/>
      <c r="K14" s="85">
        <f>IF(ISBLANK(F14),"",COUNTIF(F14:J14,"&gt;=0"))</f>
        <v>3</v>
      </c>
      <c r="L14" s="85">
        <f>IF(ISBLANK(F14),"",(IF(LEFT(F14,1)="-",1,0)+IF(LEFT(G14,1)="-",1,0)+IF(LEFT(H14,1)="-",1,0)+IF(LEFT(I14,1)="-",1,0)+IF(LEFT(J14,1)="-",1,0)))</f>
        <v>0</v>
      </c>
      <c r="M14" s="86">
        <f t="shared" ref="M14:N18" si="0">IF(K14=3,1,"")</f>
        <v>1</v>
      </c>
      <c r="N14" s="86" t="str">
        <f t="shared" si="0"/>
        <v/>
      </c>
    </row>
    <row r="15" spans="2:15">
      <c r="B15" s="81" t="s">
        <v>275</v>
      </c>
      <c r="C15" s="82" t="str">
        <f>IF(C10&gt;"",C10,"")</f>
        <v>Leon Viherlaiho</v>
      </c>
      <c r="D15" s="82" t="str">
        <f>IF(G10&gt;"",G10,"")</f>
        <v>Mihai Girlea</v>
      </c>
      <c r="E15" s="83"/>
      <c r="F15" s="84">
        <v>4</v>
      </c>
      <c r="G15" s="84">
        <v>7</v>
      </c>
      <c r="H15" s="84">
        <v>8</v>
      </c>
      <c r="I15" s="84"/>
      <c r="J15" s="84"/>
      <c r="K15" s="85">
        <f>IF(ISBLANK(F15),"",COUNTIF(F15:J15,"&gt;=0"))</f>
        <v>3</v>
      </c>
      <c r="L15" s="85">
        <f>IF(ISBLANK(F15),"",(IF(LEFT(F15,1)="-",1,0)+IF(LEFT(G15,1)="-",1,0)+IF(LEFT(H15,1)="-",1,0)+IF(LEFT(I15,1)="-",1,0)+IF(LEFT(J15,1)="-",1,0)))</f>
        <v>0</v>
      </c>
      <c r="M15" s="86">
        <f t="shared" si="0"/>
        <v>1</v>
      </c>
      <c r="N15" s="86" t="str">
        <f t="shared" si="0"/>
        <v/>
      </c>
    </row>
    <row r="16" spans="2:15">
      <c r="B16" s="81" t="s">
        <v>276</v>
      </c>
      <c r="C16" s="82" t="str">
        <f>IF(C11&gt;"",C11,"")</f>
        <v>Jorma Lahtinen</v>
      </c>
      <c r="D16" s="82" t="str">
        <f>IF(G11&gt;"",G11,"")</f>
        <v>Severi Sipiläinen</v>
      </c>
      <c r="E16" s="83"/>
      <c r="F16" s="84">
        <v>1</v>
      </c>
      <c r="G16" s="84">
        <v>7</v>
      </c>
      <c r="H16" s="84">
        <v>7</v>
      </c>
      <c r="I16" s="84"/>
      <c r="J16" s="84"/>
      <c r="K16" s="85">
        <f>IF(ISBLANK(F16),"",COUNTIF(F16:J16,"&gt;=0"))</f>
        <v>3</v>
      </c>
      <c r="L16" s="85">
        <f>IF(ISBLANK(F16),"",(IF(LEFT(F16,1)="-",1,0)+IF(LEFT(G16,1)="-",1,0)+IF(LEFT(H16,1)="-",1,0)+IF(LEFT(I16,1)="-",1,0)+IF(LEFT(J16,1)="-",1,0)))</f>
        <v>0</v>
      </c>
      <c r="M16" s="86">
        <f t="shared" si="0"/>
        <v>1</v>
      </c>
      <c r="N16" s="86" t="str">
        <f t="shared" si="0"/>
        <v/>
      </c>
    </row>
    <row r="17" spans="2:14">
      <c r="B17" s="81" t="s">
        <v>277</v>
      </c>
      <c r="C17" s="82" t="str">
        <f>IF(C9&gt;"",C9,"")</f>
        <v>Lassi Lehtola</v>
      </c>
      <c r="D17" s="82" t="str">
        <f>IF(G10&gt;"",G10,"")</f>
        <v>Mihai Girlea</v>
      </c>
      <c r="E17" s="83"/>
      <c r="F17" s="84"/>
      <c r="G17" s="84"/>
      <c r="H17" s="84"/>
      <c r="I17" s="84"/>
      <c r="J17" s="84"/>
      <c r="K17" s="85" t="str">
        <f>IF(ISBLANK(F17),"",COUNTIF(F17:J17,"&gt;=0"))</f>
        <v/>
      </c>
      <c r="L17" s="85" t="str">
        <f>IF(ISBLANK(F17),"",(IF(LEFT(F17,1)="-",1,0)+IF(LEFT(G17,1)="-",1,0)+IF(LEFT(H17,1)="-",1,0)+IF(LEFT(I17,1)="-",1,0)+IF(LEFT(J17,1)="-",1,0)))</f>
        <v/>
      </c>
      <c r="M17" s="86" t="str">
        <f t="shared" si="0"/>
        <v/>
      </c>
      <c r="N17" s="86" t="str">
        <f t="shared" si="0"/>
        <v/>
      </c>
    </row>
    <row r="18" spans="2:14">
      <c r="B18" s="81" t="s">
        <v>278</v>
      </c>
      <c r="C18" s="82" t="str">
        <f>IF(C10&gt;"",C10,"")</f>
        <v>Leon Viherlaiho</v>
      </c>
      <c r="D18" s="82" t="str">
        <f>IF(G9&gt;"",G9,"")</f>
        <v>Patrik Södergård</v>
      </c>
      <c r="E18" s="83"/>
      <c r="F18" s="84"/>
      <c r="G18" s="84"/>
      <c r="H18" s="84"/>
      <c r="I18" s="84"/>
      <c r="J18" s="84"/>
      <c r="K18" s="85" t="str">
        <f>IF(ISBLANK(F18),"",COUNTIF(F18:J18,"&gt;=0"))</f>
        <v/>
      </c>
      <c r="L18" s="85" t="str">
        <f>IF(ISBLANK(F18),"",(IF(LEFT(F18,1)="-",1,0)+IF(LEFT(G18,1)="-",1,0)+IF(LEFT(H18,1)="-",1,0)+IF(LEFT(I18,1)="-",1,0)+IF(LEFT(J18,1)="-",1,0)))</f>
        <v/>
      </c>
      <c r="M18" s="86" t="str">
        <f t="shared" si="0"/>
        <v/>
      </c>
      <c r="N18" s="86" t="str">
        <f t="shared" si="0"/>
        <v/>
      </c>
    </row>
    <row r="19" spans="2:14" ht="15.6">
      <c r="B19" s="56"/>
      <c r="C19" s="55"/>
      <c r="D19" s="55"/>
      <c r="E19" s="55"/>
      <c r="F19" s="55"/>
      <c r="G19" s="55"/>
      <c r="H19" s="55"/>
      <c r="I19" s="168" t="s">
        <v>279</v>
      </c>
      <c r="J19" s="168"/>
      <c r="K19" s="87">
        <f>SUM(K14:K18)</f>
        <v>9</v>
      </c>
      <c r="L19" s="87">
        <f>SUM(L14:L18)</f>
        <v>0</v>
      </c>
      <c r="M19" s="87">
        <f>SUM(M14:M18)</f>
        <v>3</v>
      </c>
      <c r="N19" s="87">
        <f>SUM(N14:N18)</f>
        <v>0</v>
      </c>
    </row>
    <row r="20" spans="2:14" ht="15.6">
      <c r="B20" s="88" t="s">
        <v>280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77"/>
    </row>
    <row r="21" spans="2:14" ht="15.6">
      <c r="B21" s="89" t="s">
        <v>281</v>
      </c>
      <c r="C21" s="90"/>
      <c r="D21" s="90" t="s">
        <v>282</v>
      </c>
      <c r="E21" s="90"/>
      <c r="F21" s="90"/>
      <c r="G21" s="90" t="s">
        <v>18</v>
      </c>
      <c r="H21" s="90"/>
      <c r="I21" s="90"/>
      <c r="J21" s="91" t="s">
        <v>283</v>
      </c>
      <c r="K21" s="55"/>
      <c r="L21" s="55"/>
      <c r="M21" s="55"/>
      <c r="N21" s="77"/>
    </row>
    <row r="22" spans="2:14" ht="18" thickBot="1">
      <c r="B22" s="56"/>
      <c r="C22" s="55"/>
      <c r="D22" s="55"/>
      <c r="E22" s="55"/>
      <c r="F22" s="55"/>
      <c r="G22" s="55"/>
      <c r="H22" s="55"/>
      <c r="I22" s="55"/>
      <c r="J22" s="164" t="str">
        <f>IF(M19=3,C8,IF(N19=3,G8,""))</f>
        <v>MBF</v>
      </c>
      <c r="K22" s="164"/>
      <c r="L22" s="164"/>
      <c r="M22" s="164"/>
      <c r="N22" s="164"/>
    </row>
    <row r="23" spans="2:14" ht="18" thickBot="1">
      <c r="B23" s="92"/>
      <c r="C23" s="93"/>
      <c r="D23" s="93"/>
      <c r="E23" s="93"/>
      <c r="F23" s="93"/>
      <c r="G23" s="93"/>
      <c r="H23" s="93"/>
      <c r="I23" s="93"/>
      <c r="J23" s="94"/>
      <c r="K23" s="94"/>
      <c r="L23" s="94"/>
      <c r="M23" s="94"/>
      <c r="N23" s="95"/>
    </row>
    <row r="24" spans="2:14" ht="15" thickTop="1">
      <c r="B24" s="80" t="s">
        <v>284</v>
      </c>
    </row>
    <row r="25" spans="2:14">
      <c r="B25" t="s">
        <v>285</v>
      </c>
    </row>
    <row r="26" spans="2:14">
      <c r="B26" t="s">
        <v>286</v>
      </c>
    </row>
    <row r="32" spans="2:14" ht="15" thickBot="1"/>
    <row r="33" spans="2:15" ht="16.2" thickTop="1">
      <c r="B33" s="50"/>
      <c r="C33" s="51"/>
      <c r="D33" s="51"/>
      <c r="E33" s="51"/>
      <c r="F33" s="176" t="s">
        <v>256</v>
      </c>
      <c r="G33" s="176"/>
      <c r="H33" s="177"/>
      <c r="I33" s="177"/>
      <c r="J33" s="177"/>
      <c r="K33" s="177"/>
      <c r="L33" s="177"/>
      <c r="M33" s="177"/>
      <c r="N33" s="177"/>
    </row>
    <row r="34" spans="2:15" ht="15.6">
      <c r="B34" s="52"/>
      <c r="C34" s="53" t="s">
        <v>257</v>
      </c>
      <c r="D34" s="54"/>
      <c r="E34" s="55"/>
      <c r="F34" s="178" t="s">
        <v>258</v>
      </c>
      <c r="G34" s="178"/>
      <c r="H34" s="179"/>
      <c r="I34" s="179"/>
      <c r="J34" s="179"/>
      <c r="K34" s="179"/>
      <c r="L34" s="179"/>
      <c r="M34" s="179"/>
      <c r="N34" s="179"/>
    </row>
    <row r="35" spans="2:15" ht="15.6">
      <c r="B35" s="56"/>
      <c r="C35" s="57"/>
      <c r="D35" s="55"/>
      <c r="E35" s="55"/>
      <c r="F35" s="180" t="s">
        <v>259</v>
      </c>
      <c r="G35" s="180"/>
      <c r="H35" s="181"/>
      <c r="I35" s="181"/>
      <c r="J35" s="181"/>
      <c r="K35" s="181"/>
      <c r="L35" s="181"/>
      <c r="M35" s="181"/>
      <c r="N35" s="181"/>
    </row>
    <row r="36" spans="2:15" ht="21.6" thickBot="1">
      <c r="B36" s="58"/>
      <c r="C36" s="59" t="s">
        <v>260</v>
      </c>
      <c r="D36" s="55"/>
      <c r="E36" s="55"/>
      <c r="F36" s="169" t="s">
        <v>261</v>
      </c>
      <c r="G36" s="169"/>
      <c r="H36" s="170"/>
      <c r="I36" s="170"/>
      <c r="J36" s="170"/>
      <c r="K36" s="60" t="s">
        <v>262</v>
      </c>
      <c r="L36" s="171"/>
      <c r="M36" s="171"/>
      <c r="N36" s="171"/>
    </row>
    <row r="37" spans="2:15" ht="16.2" thickTop="1">
      <c r="B37" s="61"/>
      <c r="C37" s="55"/>
      <c r="D37" s="55"/>
      <c r="E37" s="55"/>
      <c r="F37" s="62"/>
      <c r="G37" s="55"/>
      <c r="H37" s="55"/>
      <c r="I37" s="63"/>
      <c r="J37" s="64"/>
      <c r="K37" s="64"/>
      <c r="L37" s="64"/>
      <c r="M37" s="64"/>
      <c r="N37" s="65"/>
    </row>
    <row r="38" spans="2:15" ht="16.2" thickBot="1">
      <c r="B38" s="66" t="s">
        <v>263</v>
      </c>
      <c r="C38" s="172" t="s">
        <v>296</v>
      </c>
      <c r="D38" s="172"/>
      <c r="E38" s="67"/>
      <c r="F38" s="68" t="s">
        <v>264</v>
      </c>
      <c r="G38" s="173" t="s">
        <v>297</v>
      </c>
      <c r="H38" s="173"/>
      <c r="I38" s="173"/>
      <c r="J38" s="173"/>
      <c r="K38" s="173"/>
      <c r="L38" s="173"/>
      <c r="M38" s="173"/>
      <c r="N38" s="173"/>
    </row>
    <row r="39" spans="2:15">
      <c r="B39" s="69" t="s">
        <v>265</v>
      </c>
      <c r="C39" s="174" t="s">
        <v>298</v>
      </c>
      <c r="D39" s="174"/>
      <c r="E39" s="70"/>
      <c r="F39" s="71" t="s">
        <v>266</v>
      </c>
      <c r="G39" s="175" t="s">
        <v>121</v>
      </c>
      <c r="H39" s="175"/>
      <c r="I39" s="175"/>
      <c r="J39" s="175"/>
      <c r="K39" s="175"/>
      <c r="L39" s="175"/>
      <c r="M39" s="175"/>
      <c r="N39" s="175"/>
    </row>
    <row r="40" spans="2:15">
      <c r="B40" s="72" t="s">
        <v>267</v>
      </c>
      <c r="C40" s="165" t="s">
        <v>57</v>
      </c>
      <c r="D40" s="165"/>
      <c r="E40" s="70"/>
      <c r="F40" s="73" t="s">
        <v>268</v>
      </c>
      <c r="G40" s="166" t="s">
        <v>129</v>
      </c>
      <c r="H40" s="166"/>
      <c r="I40" s="166"/>
      <c r="J40" s="166"/>
      <c r="K40" s="166"/>
      <c r="L40" s="166"/>
      <c r="M40" s="166"/>
      <c r="N40" s="166"/>
    </row>
    <row r="41" spans="2:15">
      <c r="B41" s="72" t="s">
        <v>269</v>
      </c>
      <c r="C41" s="165" t="s">
        <v>74</v>
      </c>
      <c r="D41" s="165"/>
      <c r="E41" s="70"/>
      <c r="F41" s="74" t="s">
        <v>270</v>
      </c>
      <c r="G41" s="166" t="s">
        <v>153</v>
      </c>
      <c r="H41" s="166"/>
      <c r="I41" s="166"/>
      <c r="J41" s="166"/>
      <c r="K41" s="166"/>
      <c r="L41" s="166"/>
      <c r="M41" s="166"/>
      <c r="N41" s="166"/>
    </row>
    <row r="42" spans="2:15" ht="15.6">
      <c r="B42" s="56"/>
      <c r="C42" s="55"/>
      <c r="D42" s="55"/>
      <c r="E42" s="55"/>
      <c r="F42" s="62"/>
      <c r="G42" s="75"/>
      <c r="H42" s="75"/>
      <c r="I42" s="75"/>
      <c r="J42" s="55"/>
      <c r="K42" s="55"/>
      <c r="L42" s="55"/>
      <c r="M42" s="76"/>
      <c r="N42" s="77"/>
    </row>
    <row r="43" spans="2:15" ht="15.6">
      <c r="B43" s="78" t="s">
        <v>271</v>
      </c>
      <c r="C43" s="55"/>
      <c r="D43" s="55"/>
      <c r="E43" s="55"/>
      <c r="F43" s="73">
        <v>1</v>
      </c>
      <c r="G43" s="73">
        <v>2</v>
      </c>
      <c r="H43" s="73">
        <v>3</v>
      </c>
      <c r="I43" s="73">
        <v>4</v>
      </c>
      <c r="J43" s="73">
        <v>5</v>
      </c>
      <c r="K43" s="167" t="s">
        <v>4</v>
      </c>
      <c r="L43" s="167"/>
      <c r="M43" s="73" t="s">
        <v>272</v>
      </c>
      <c r="N43" s="79" t="s">
        <v>273</v>
      </c>
      <c r="O43" s="80"/>
    </row>
    <row r="44" spans="2:15">
      <c r="B44" s="81" t="s">
        <v>274</v>
      </c>
      <c r="C44" s="82" t="str">
        <f>IF(C39&gt;"",C39,"")</f>
        <v>Huy Chau Dinh</v>
      </c>
      <c r="D44" s="82" t="str">
        <f>IF(G39&gt;"",G39,"")</f>
        <v>Niko Hämäläinen</v>
      </c>
      <c r="E44" s="83"/>
      <c r="F44" s="84">
        <v>8</v>
      </c>
      <c r="G44" s="84">
        <v>5</v>
      </c>
      <c r="H44" s="84">
        <v>6</v>
      </c>
      <c r="I44" s="84"/>
      <c r="J44" s="84"/>
      <c r="K44" s="85">
        <f>IF(ISBLANK(F44),"",COUNTIF(F44:J44,"&gt;=0"))</f>
        <v>3</v>
      </c>
      <c r="L44" s="85">
        <f>IF(ISBLANK(F44),"",(IF(LEFT(F44,1)="-",1,0)+IF(LEFT(G44,1)="-",1,0)+IF(LEFT(H44,1)="-",1,0)+IF(LEFT(I44,1)="-",1,0)+IF(LEFT(J44,1)="-",1,0)))</f>
        <v>0</v>
      </c>
      <c r="M44" s="86">
        <f t="shared" ref="M44:M48" si="1">IF(K44=3,1,"")</f>
        <v>1</v>
      </c>
      <c r="N44" s="86" t="str">
        <f t="shared" ref="N44:N48" si="2">IF(L44=3,1,"")</f>
        <v/>
      </c>
    </row>
    <row r="45" spans="2:15">
      <c r="B45" s="81" t="s">
        <v>275</v>
      </c>
      <c r="C45" s="82" t="str">
        <f>IF(C40&gt;"",C40,"")</f>
        <v>Meelis Kärner</v>
      </c>
      <c r="D45" s="82" t="str">
        <f>IF(G40&gt;"",G40,"")</f>
        <v>Elmeri Räsänen</v>
      </c>
      <c r="E45" s="83"/>
      <c r="F45" s="84">
        <v>4</v>
      </c>
      <c r="G45" s="84">
        <v>3</v>
      </c>
      <c r="H45" s="84">
        <v>-9</v>
      </c>
      <c r="I45" s="84">
        <v>1</v>
      </c>
      <c r="J45" s="84"/>
      <c r="K45" s="85">
        <f>IF(ISBLANK(F45),"",COUNTIF(F45:J45,"&gt;=0"))</f>
        <v>3</v>
      </c>
      <c r="L45" s="85">
        <f>IF(ISBLANK(F45),"",(IF(LEFT(F45,1)="-",1,0)+IF(LEFT(G45,1)="-",1,0)+IF(LEFT(H45,1)="-",1,0)+IF(LEFT(I45,1)="-",1,0)+IF(LEFT(J45,1)="-",1,0)))</f>
        <v>1</v>
      </c>
      <c r="M45" s="86">
        <f t="shared" si="1"/>
        <v>1</v>
      </c>
      <c r="N45" s="86" t="str">
        <f t="shared" si="2"/>
        <v/>
      </c>
    </row>
    <row r="46" spans="2:15">
      <c r="B46" s="81" t="s">
        <v>276</v>
      </c>
      <c r="C46" s="82" t="str">
        <f>IF(C41&gt;"",C41,"")</f>
        <v>Leonid Pullinen</v>
      </c>
      <c r="D46" s="82" t="str">
        <f>IF(G41&gt;"",G41,"")</f>
        <v>Konsta Leppänen</v>
      </c>
      <c r="E46" s="83"/>
      <c r="F46" s="84">
        <v>4</v>
      </c>
      <c r="G46" s="84">
        <v>9</v>
      </c>
      <c r="H46" s="84">
        <v>7</v>
      </c>
      <c r="I46" s="84"/>
      <c r="J46" s="84"/>
      <c r="K46" s="85">
        <f>IF(ISBLANK(F46),"",COUNTIF(F46:J46,"&gt;=0"))</f>
        <v>3</v>
      </c>
      <c r="L46" s="85">
        <f>IF(ISBLANK(F46),"",(IF(LEFT(F46,1)="-",1,0)+IF(LEFT(G46,1)="-",1,0)+IF(LEFT(H46,1)="-",1,0)+IF(LEFT(I46,1)="-",1,0)+IF(LEFT(J46,1)="-",1,0)))</f>
        <v>0</v>
      </c>
      <c r="M46" s="86">
        <f t="shared" si="1"/>
        <v>1</v>
      </c>
      <c r="N46" s="86" t="str">
        <f t="shared" si="2"/>
        <v/>
      </c>
    </row>
    <row r="47" spans="2:15">
      <c r="B47" s="81" t="s">
        <v>277</v>
      </c>
      <c r="C47" s="82" t="str">
        <f>IF(C39&gt;"",C39,"")</f>
        <v>Huy Chau Dinh</v>
      </c>
      <c r="D47" s="82" t="str">
        <f>IF(G40&gt;"",G40,"")</f>
        <v>Elmeri Räsänen</v>
      </c>
      <c r="E47" s="83"/>
      <c r="F47" s="84"/>
      <c r="G47" s="84"/>
      <c r="H47" s="84"/>
      <c r="I47" s="84"/>
      <c r="J47" s="84"/>
      <c r="K47" s="85" t="str">
        <f>IF(ISBLANK(F47),"",COUNTIF(F47:J47,"&gt;=0"))</f>
        <v/>
      </c>
      <c r="L47" s="85" t="str">
        <f>IF(ISBLANK(F47),"",(IF(LEFT(F47,1)="-",1,0)+IF(LEFT(G47,1)="-",1,0)+IF(LEFT(H47,1)="-",1,0)+IF(LEFT(I47,1)="-",1,0)+IF(LEFT(J47,1)="-",1,0)))</f>
        <v/>
      </c>
      <c r="M47" s="86" t="str">
        <f t="shared" si="1"/>
        <v/>
      </c>
      <c r="N47" s="86" t="str">
        <f t="shared" si="2"/>
        <v/>
      </c>
    </row>
    <row r="48" spans="2:15">
      <c r="B48" s="81" t="s">
        <v>278</v>
      </c>
      <c r="C48" s="82" t="str">
        <f>IF(C40&gt;"",C40,"")</f>
        <v>Meelis Kärner</v>
      </c>
      <c r="D48" s="82" t="str">
        <f>IF(G39&gt;"",G39,"")</f>
        <v>Niko Hämäläinen</v>
      </c>
      <c r="E48" s="83"/>
      <c r="F48" s="84"/>
      <c r="G48" s="84"/>
      <c r="H48" s="84"/>
      <c r="I48" s="84"/>
      <c r="J48" s="84"/>
      <c r="K48" s="85" t="str">
        <f>IF(ISBLANK(F48),"",COUNTIF(F48:J48,"&gt;=0"))</f>
        <v/>
      </c>
      <c r="L48" s="85" t="str">
        <f>IF(ISBLANK(F48),"",(IF(LEFT(F48,1)="-",1,0)+IF(LEFT(G48,1)="-",1,0)+IF(LEFT(H48,1)="-",1,0)+IF(LEFT(I48,1)="-",1,0)+IF(LEFT(J48,1)="-",1,0)))</f>
        <v/>
      </c>
      <c r="M48" s="86" t="str">
        <f t="shared" si="1"/>
        <v/>
      </c>
      <c r="N48" s="86" t="str">
        <f t="shared" si="2"/>
        <v/>
      </c>
    </row>
    <row r="49" spans="2:14" ht="15.6">
      <c r="B49" s="56"/>
      <c r="C49" s="55"/>
      <c r="D49" s="55"/>
      <c r="E49" s="55"/>
      <c r="F49" s="55"/>
      <c r="G49" s="55"/>
      <c r="H49" s="55"/>
      <c r="I49" s="168" t="s">
        <v>279</v>
      </c>
      <c r="J49" s="168"/>
      <c r="K49" s="87">
        <f>SUM(K44:K48)</f>
        <v>9</v>
      </c>
      <c r="L49" s="87">
        <f>SUM(L44:L48)</f>
        <v>1</v>
      </c>
      <c r="M49" s="87">
        <f>SUM(M44:M48)</f>
        <v>3</v>
      </c>
      <c r="N49" s="87">
        <f>SUM(N44:N48)</f>
        <v>0</v>
      </c>
    </row>
    <row r="50" spans="2:14" ht="15.6">
      <c r="B50" s="88" t="s">
        <v>280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77"/>
    </row>
    <row r="51" spans="2:14" ht="15.6">
      <c r="B51" s="89" t="s">
        <v>281</v>
      </c>
      <c r="C51" s="90"/>
      <c r="D51" s="90" t="s">
        <v>282</v>
      </c>
      <c r="E51" s="90"/>
      <c r="F51" s="90"/>
      <c r="G51" s="90" t="s">
        <v>18</v>
      </c>
      <c r="H51" s="90"/>
      <c r="I51" s="90"/>
      <c r="J51" s="91" t="s">
        <v>283</v>
      </c>
      <c r="K51" s="55"/>
      <c r="L51" s="55"/>
      <c r="M51" s="55"/>
      <c r="N51" s="77"/>
    </row>
    <row r="52" spans="2:14" ht="18" thickBot="1">
      <c r="B52" s="56"/>
      <c r="C52" s="55"/>
      <c r="D52" s="55"/>
      <c r="E52" s="55"/>
      <c r="F52" s="55"/>
      <c r="G52" s="55"/>
      <c r="H52" s="55"/>
      <c r="I52" s="55"/>
      <c r="J52" s="164" t="str">
        <f>IF(M49=3,C38,IF(N49=3,G38,""))</f>
        <v>PT ESPOO</v>
      </c>
      <c r="K52" s="164"/>
      <c r="L52" s="164"/>
      <c r="M52" s="164"/>
      <c r="N52" s="164"/>
    </row>
    <row r="53" spans="2:14" ht="18" thickBot="1">
      <c r="B53" s="92"/>
      <c r="C53" s="93"/>
      <c r="D53" s="93"/>
      <c r="E53" s="93"/>
      <c r="F53" s="93"/>
      <c r="G53" s="93"/>
      <c r="H53" s="93"/>
      <c r="I53" s="93"/>
      <c r="J53" s="94"/>
      <c r="K53" s="94"/>
      <c r="L53" s="94"/>
      <c r="M53" s="94"/>
      <c r="N53" s="95"/>
    </row>
    <row r="54" spans="2:14" ht="15" thickTop="1">
      <c r="B54" s="80" t="s">
        <v>284</v>
      </c>
    </row>
    <row r="55" spans="2:14">
      <c r="B55" t="s">
        <v>285</v>
      </c>
    </row>
    <row r="56" spans="2:14">
      <c r="B56" t="s">
        <v>286</v>
      </c>
    </row>
    <row r="62" spans="2:14" ht="15" thickBot="1"/>
    <row r="63" spans="2:14" ht="16.2" thickTop="1">
      <c r="B63" s="50"/>
      <c r="C63" s="51"/>
      <c r="D63" s="51"/>
      <c r="E63" s="51"/>
      <c r="F63" s="176" t="s">
        <v>256</v>
      </c>
      <c r="G63" s="176"/>
      <c r="H63" s="177"/>
      <c r="I63" s="177"/>
      <c r="J63" s="177"/>
      <c r="K63" s="177"/>
      <c r="L63" s="177"/>
      <c r="M63" s="177"/>
      <c r="N63" s="177"/>
    </row>
    <row r="64" spans="2:14" ht="15.6">
      <c r="B64" s="52"/>
      <c r="C64" s="53" t="s">
        <v>257</v>
      </c>
      <c r="D64" s="54"/>
      <c r="E64" s="55"/>
      <c r="F64" s="178" t="s">
        <v>258</v>
      </c>
      <c r="G64" s="178"/>
      <c r="H64" s="179"/>
      <c r="I64" s="179"/>
      <c r="J64" s="179"/>
      <c r="K64" s="179"/>
      <c r="L64" s="179"/>
      <c r="M64" s="179"/>
      <c r="N64" s="179"/>
    </row>
    <row r="65" spans="2:15" ht="15.6">
      <c r="B65" s="56"/>
      <c r="C65" s="57"/>
      <c r="D65" s="55"/>
      <c r="E65" s="55"/>
      <c r="F65" s="180" t="s">
        <v>259</v>
      </c>
      <c r="G65" s="180"/>
      <c r="H65" s="181"/>
      <c r="I65" s="181"/>
      <c r="J65" s="181"/>
      <c r="K65" s="181"/>
      <c r="L65" s="181"/>
      <c r="M65" s="181"/>
      <c r="N65" s="181"/>
    </row>
    <row r="66" spans="2:15" ht="21.6" thickBot="1">
      <c r="B66" s="58"/>
      <c r="C66" s="59" t="s">
        <v>260</v>
      </c>
      <c r="D66" s="55"/>
      <c r="E66" s="55"/>
      <c r="F66" s="169" t="s">
        <v>261</v>
      </c>
      <c r="G66" s="169"/>
      <c r="H66" s="170"/>
      <c r="I66" s="170"/>
      <c r="J66" s="170"/>
      <c r="K66" s="60" t="s">
        <v>262</v>
      </c>
      <c r="L66" s="171"/>
      <c r="M66" s="171"/>
      <c r="N66" s="171"/>
    </row>
    <row r="67" spans="2:15" ht="16.2" thickTop="1">
      <c r="B67" s="61"/>
      <c r="C67" s="55"/>
      <c r="D67" s="55"/>
      <c r="E67" s="55"/>
      <c r="F67" s="62"/>
      <c r="G67" s="55"/>
      <c r="H67" s="55"/>
      <c r="I67" s="63"/>
      <c r="J67" s="64"/>
      <c r="K67" s="64"/>
      <c r="L67" s="64"/>
      <c r="M67" s="64"/>
      <c r="N67" s="65"/>
    </row>
    <row r="68" spans="2:15" ht="16.2" thickBot="1">
      <c r="B68" s="66" t="s">
        <v>263</v>
      </c>
      <c r="C68" s="172" t="s">
        <v>299</v>
      </c>
      <c r="D68" s="172"/>
      <c r="E68" s="67"/>
      <c r="F68" s="68" t="s">
        <v>264</v>
      </c>
      <c r="G68" s="173" t="s">
        <v>217</v>
      </c>
      <c r="H68" s="173"/>
      <c r="I68" s="173"/>
      <c r="J68" s="173"/>
      <c r="K68" s="173"/>
      <c r="L68" s="173"/>
      <c r="M68" s="173"/>
      <c r="N68" s="173"/>
    </row>
    <row r="69" spans="2:15">
      <c r="B69" s="69" t="s">
        <v>265</v>
      </c>
      <c r="C69" s="174" t="s">
        <v>300</v>
      </c>
      <c r="D69" s="174"/>
      <c r="E69" s="70"/>
      <c r="F69" s="71" t="s">
        <v>266</v>
      </c>
      <c r="G69" s="175" t="s">
        <v>301</v>
      </c>
      <c r="H69" s="175"/>
      <c r="I69" s="175"/>
      <c r="J69" s="175"/>
      <c r="K69" s="175"/>
      <c r="L69" s="175"/>
      <c r="M69" s="175"/>
      <c r="N69" s="175"/>
    </row>
    <row r="70" spans="2:15">
      <c r="B70" s="72" t="s">
        <v>267</v>
      </c>
      <c r="C70" s="165" t="s">
        <v>99</v>
      </c>
      <c r="D70" s="165"/>
      <c r="E70" s="70"/>
      <c r="F70" s="73" t="s">
        <v>268</v>
      </c>
      <c r="G70" s="166" t="s">
        <v>86</v>
      </c>
      <c r="H70" s="166"/>
      <c r="I70" s="166"/>
      <c r="J70" s="166"/>
      <c r="K70" s="166"/>
      <c r="L70" s="166"/>
      <c r="M70" s="166"/>
      <c r="N70" s="166"/>
    </row>
    <row r="71" spans="2:15">
      <c r="B71" s="72" t="s">
        <v>269</v>
      </c>
      <c r="C71" s="165" t="s">
        <v>114</v>
      </c>
      <c r="D71" s="165"/>
      <c r="E71" s="70"/>
      <c r="F71" s="74" t="s">
        <v>270</v>
      </c>
      <c r="G71" s="166" t="s">
        <v>131</v>
      </c>
      <c r="H71" s="166"/>
      <c r="I71" s="166"/>
      <c r="J71" s="166"/>
      <c r="K71" s="166"/>
      <c r="L71" s="166"/>
      <c r="M71" s="166"/>
      <c r="N71" s="166"/>
    </row>
    <row r="72" spans="2:15" ht="15.6">
      <c r="B72" s="56"/>
      <c r="C72" s="55"/>
      <c r="D72" s="55"/>
      <c r="E72" s="55"/>
      <c r="F72" s="62"/>
      <c r="G72" s="75"/>
      <c r="H72" s="75"/>
      <c r="I72" s="75"/>
      <c r="J72" s="55"/>
      <c r="K72" s="55"/>
      <c r="L72" s="55"/>
      <c r="M72" s="76"/>
      <c r="N72" s="77"/>
    </row>
    <row r="73" spans="2:15" ht="15.6">
      <c r="B73" s="78" t="s">
        <v>271</v>
      </c>
      <c r="C73" s="55"/>
      <c r="D73" s="55"/>
      <c r="E73" s="55"/>
      <c r="F73" s="73">
        <v>1</v>
      </c>
      <c r="G73" s="73">
        <v>2</v>
      </c>
      <c r="H73" s="73">
        <v>3</v>
      </c>
      <c r="I73" s="73">
        <v>4</v>
      </c>
      <c r="J73" s="73">
        <v>5</v>
      </c>
      <c r="K73" s="167" t="s">
        <v>4</v>
      </c>
      <c r="L73" s="167"/>
      <c r="M73" s="73" t="s">
        <v>272</v>
      </c>
      <c r="N73" s="79" t="s">
        <v>273</v>
      </c>
      <c r="O73" s="80"/>
    </row>
    <row r="74" spans="2:15">
      <c r="B74" s="81" t="s">
        <v>274</v>
      </c>
      <c r="C74" s="82" t="str">
        <f>IF(C69&gt;"",C69,"")</f>
        <v>Cong Xisheng</v>
      </c>
      <c r="D74" s="82" t="str">
        <f>IF(G69&gt;"",G69,"")</f>
        <v>Hannu Sihvo</v>
      </c>
      <c r="E74" s="83"/>
      <c r="F74" s="84">
        <v>7</v>
      </c>
      <c r="G74" s="84">
        <v>-9</v>
      </c>
      <c r="H74" s="84">
        <v>8</v>
      </c>
      <c r="I74" s="84">
        <v>-7</v>
      </c>
      <c r="J74" s="84">
        <v>7</v>
      </c>
      <c r="K74" s="85">
        <f>IF(ISBLANK(F74),"",COUNTIF(F74:J74,"&gt;=0"))</f>
        <v>3</v>
      </c>
      <c r="L74" s="85">
        <f>IF(ISBLANK(F74),"",(IF(LEFT(F74,1)="-",1,0)+IF(LEFT(G74,1)="-",1,0)+IF(LEFT(H74,1)="-",1,0)+IF(LEFT(I74,1)="-",1,0)+IF(LEFT(J74,1)="-",1,0)))</f>
        <v>2</v>
      </c>
      <c r="M74" s="86">
        <f t="shared" ref="M74:M78" si="3">IF(K74=3,1,"")</f>
        <v>1</v>
      </c>
      <c r="N74" s="86" t="str">
        <f t="shared" ref="N74:N78" si="4">IF(L74=3,1,"")</f>
        <v/>
      </c>
    </row>
    <row r="75" spans="2:15">
      <c r="B75" s="81" t="s">
        <v>275</v>
      </c>
      <c r="C75" s="82" t="str">
        <f>IF(C70&gt;"",C70,"")</f>
        <v>Tero Tamminen</v>
      </c>
      <c r="D75" s="82" t="str">
        <f>IF(G70&gt;"",G70,"")</f>
        <v>Jouko Mikkola</v>
      </c>
      <c r="E75" s="83"/>
      <c r="F75" s="84">
        <v>13</v>
      </c>
      <c r="G75" s="84">
        <v>5</v>
      </c>
      <c r="H75" s="84">
        <v>13</v>
      </c>
      <c r="I75" s="84"/>
      <c r="J75" s="84"/>
      <c r="K75" s="85">
        <f>IF(ISBLANK(F75),"",COUNTIF(F75:J75,"&gt;=0"))</f>
        <v>3</v>
      </c>
      <c r="L75" s="85">
        <f>IF(ISBLANK(F75),"",(IF(LEFT(F75,1)="-",1,0)+IF(LEFT(G75,1)="-",1,0)+IF(LEFT(H75,1)="-",1,0)+IF(LEFT(I75,1)="-",1,0)+IF(LEFT(J75,1)="-",1,0)))</f>
        <v>0</v>
      </c>
      <c r="M75" s="86">
        <f t="shared" si="3"/>
        <v>1</v>
      </c>
      <c r="N75" s="86" t="str">
        <f t="shared" si="4"/>
        <v/>
      </c>
    </row>
    <row r="76" spans="2:15">
      <c r="B76" s="81" t="s">
        <v>276</v>
      </c>
      <c r="C76" s="82" t="str">
        <f>IF(C71&gt;"",C71,"")</f>
        <v>Mikko Lehto</v>
      </c>
      <c r="D76" s="82" t="str">
        <f>IF(G71&gt;"",G71,"")</f>
        <v>Sami Pyykkö</v>
      </c>
      <c r="E76" s="83"/>
      <c r="F76" s="84">
        <v>-4</v>
      </c>
      <c r="G76" s="84">
        <v>9</v>
      </c>
      <c r="H76" s="84">
        <v>-6</v>
      </c>
      <c r="I76" s="84">
        <v>10</v>
      </c>
      <c r="J76" s="84">
        <v>6</v>
      </c>
      <c r="K76" s="85">
        <f>IF(ISBLANK(F76),"",COUNTIF(F76:J76,"&gt;=0"))</f>
        <v>3</v>
      </c>
      <c r="L76" s="85">
        <f>IF(ISBLANK(F76),"",(IF(LEFT(F76,1)="-",1,0)+IF(LEFT(G76,1)="-",1,0)+IF(LEFT(H76,1)="-",1,0)+IF(LEFT(I76,1)="-",1,0)+IF(LEFT(J76,1)="-",1,0)))</f>
        <v>2</v>
      </c>
      <c r="M76" s="86">
        <f t="shared" si="3"/>
        <v>1</v>
      </c>
      <c r="N76" s="86" t="str">
        <f t="shared" si="4"/>
        <v/>
      </c>
    </row>
    <row r="77" spans="2:15">
      <c r="B77" s="81" t="s">
        <v>277</v>
      </c>
      <c r="C77" s="82" t="str">
        <f>IF(C69&gt;"",C69,"")</f>
        <v>Cong Xisheng</v>
      </c>
      <c r="D77" s="82" t="str">
        <f>IF(G70&gt;"",G70,"")</f>
        <v>Jouko Mikkola</v>
      </c>
      <c r="E77" s="83"/>
      <c r="F77" s="84"/>
      <c r="G77" s="84"/>
      <c r="H77" s="84"/>
      <c r="I77" s="84"/>
      <c r="J77" s="84"/>
      <c r="K77" s="85" t="str">
        <f>IF(ISBLANK(F77),"",COUNTIF(F77:J77,"&gt;=0"))</f>
        <v/>
      </c>
      <c r="L77" s="85" t="str">
        <f>IF(ISBLANK(F77),"",(IF(LEFT(F77,1)="-",1,0)+IF(LEFT(G77,1)="-",1,0)+IF(LEFT(H77,1)="-",1,0)+IF(LEFT(I77,1)="-",1,0)+IF(LEFT(J77,1)="-",1,0)))</f>
        <v/>
      </c>
      <c r="M77" s="86" t="str">
        <f t="shared" si="3"/>
        <v/>
      </c>
      <c r="N77" s="86" t="str">
        <f t="shared" si="4"/>
        <v/>
      </c>
    </row>
    <row r="78" spans="2:15">
      <c r="B78" s="81" t="s">
        <v>278</v>
      </c>
      <c r="C78" s="82" t="str">
        <f>IF(C70&gt;"",C70,"")</f>
        <v>Tero Tamminen</v>
      </c>
      <c r="D78" s="82" t="str">
        <f>IF(G69&gt;"",G69,"")</f>
        <v>Hannu Sihvo</v>
      </c>
      <c r="E78" s="83"/>
      <c r="F78" s="84"/>
      <c r="G78" s="84"/>
      <c r="H78" s="84"/>
      <c r="I78" s="84"/>
      <c r="J78" s="84"/>
      <c r="K78" s="85" t="str">
        <f>IF(ISBLANK(F78),"",COUNTIF(F78:J78,"&gt;=0"))</f>
        <v/>
      </c>
      <c r="L78" s="85" t="str">
        <f>IF(ISBLANK(F78),"",(IF(LEFT(F78,1)="-",1,0)+IF(LEFT(G78,1)="-",1,0)+IF(LEFT(H78,1)="-",1,0)+IF(LEFT(I78,1)="-",1,0)+IF(LEFT(J78,1)="-",1,0)))</f>
        <v/>
      </c>
      <c r="M78" s="86" t="str">
        <f t="shared" si="3"/>
        <v/>
      </c>
      <c r="N78" s="86" t="str">
        <f t="shared" si="4"/>
        <v/>
      </c>
    </row>
    <row r="79" spans="2:15" ht="15.6">
      <c r="B79" s="56"/>
      <c r="C79" s="55"/>
      <c r="D79" s="55"/>
      <c r="E79" s="55"/>
      <c r="F79" s="55"/>
      <c r="G79" s="55"/>
      <c r="H79" s="55"/>
      <c r="I79" s="168" t="s">
        <v>279</v>
      </c>
      <c r="J79" s="168"/>
      <c r="K79" s="87">
        <f>SUM(K74:K78)</f>
        <v>9</v>
      </c>
      <c r="L79" s="87">
        <f>SUM(L74:L78)</f>
        <v>4</v>
      </c>
      <c r="M79" s="87">
        <f>SUM(M74:M78)</f>
        <v>3</v>
      </c>
      <c r="N79" s="87">
        <f>SUM(N74:N78)</f>
        <v>0</v>
      </c>
    </row>
    <row r="80" spans="2:15" ht="15.6">
      <c r="B80" s="88" t="s">
        <v>280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77"/>
    </row>
    <row r="81" spans="2:14" ht="15.6">
      <c r="B81" s="89" t="s">
        <v>281</v>
      </c>
      <c r="C81" s="90"/>
      <c r="D81" s="90" t="s">
        <v>282</v>
      </c>
      <c r="E81" s="90"/>
      <c r="F81" s="90"/>
      <c r="G81" s="90" t="s">
        <v>18</v>
      </c>
      <c r="H81" s="90"/>
      <c r="I81" s="90"/>
      <c r="J81" s="91" t="s">
        <v>283</v>
      </c>
      <c r="K81" s="55"/>
      <c r="L81" s="55"/>
      <c r="M81" s="55"/>
      <c r="N81" s="77"/>
    </row>
    <row r="82" spans="2:14" ht="18" thickBot="1">
      <c r="B82" s="56"/>
      <c r="C82" s="55"/>
      <c r="D82" s="55"/>
      <c r="E82" s="55"/>
      <c r="F82" s="55"/>
      <c r="G82" s="55"/>
      <c r="H82" s="55"/>
      <c r="I82" s="55"/>
      <c r="J82" s="164" t="str">
        <f>IF(M79=3,C68,IF(N79=3,G68,""))</f>
        <v>PT ESPOO 4</v>
      </c>
      <c r="K82" s="164"/>
      <c r="L82" s="164"/>
      <c r="M82" s="164"/>
      <c r="N82" s="164"/>
    </row>
    <row r="83" spans="2:14" ht="18" thickBot="1">
      <c r="B83" s="92"/>
      <c r="C83" s="93"/>
      <c r="D83" s="93"/>
      <c r="E83" s="93"/>
      <c r="F83" s="93"/>
      <c r="G83" s="93"/>
      <c r="H83" s="93"/>
      <c r="I83" s="93"/>
      <c r="J83" s="94"/>
      <c r="K83" s="94"/>
      <c r="L83" s="94"/>
      <c r="M83" s="94"/>
      <c r="N83" s="95"/>
    </row>
    <row r="84" spans="2:14" ht="15" thickTop="1">
      <c r="B84" s="80" t="s">
        <v>284</v>
      </c>
    </row>
    <row r="85" spans="2:14">
      <c r="B85" t="s">
        <v>285</v>
      </c>
    </row>
    <row r="86" spans="2:14">
      <c r="B86" t="s">
        <v>286</v>
      </c>
    </row>
    <row r="92" spans="2:14" ht="15" thickBot="1"/>
    <row r="93" spans="2:14" ht="16.2" thickTop="1">
      <c r="B93" s="50"/>
      <c r="C93" s="51"/>
      <c r="D93" s="51"/>
      <c r="E93" s="51"/>
      <c r="F93" s="176" t="s">
        <v>256</v>
      </c>
      <c r="G93" s="176"/>
      <c r="H93" s="177"/>
      <c r="I93" s="177"/>
      <c r="J93" s="177"/>
      <c r="K93" s="177"/>
      <c r="L93" s="177"/>
      <c r="M93" s="177"/>
      <c r="N93" s="177"/>
    </row>
    <row r="94" spans="2:14" ht="15.6">
      <c r="B94" s="52"/>
      <c r="C94" s="53" t="s">
        <v>257</v>
      </c>
      <c r="D94" s="54"/>
      <c r="E94" s="55"/>
      <c r="F94" s="178" t="s">
        <v>258</v>
      </c>
      <c r="G94" s="178"/>
      <c r="H94" s="179"/>
      <c r="I94" s="179"/>
      <c r="J94" s="179"/>
      <c r="K94" s="179"/>
      <c r="L94" s="179"/>
      <c r="M94" s="179"/>
      <c r="N94" s="179"/>
    </row>
    <row r="95" spans="2:14" ht="15.6">
      <c r="B95" s="56"/>
      <c r="C95" s="57"/>
      <c r="D95" s="55"/>
      <c r="E95" s="55"/>
      <c r="F95" s="180" t="s">
        <v>259</v>
      </c>
      <c r="G95" s="180"/>
      <c r="H95" s="181"/>
      <c r="I95" s="181"/>
      <c r="J95" s="181"/>
      <c r="K95" s="181"/>
      <c r="L95" s="181"/>
      <c r="M95" s="181"/>
      <c r="N95" s="181"/>
    </row>
    <row r="96" spans="2:14" ht="21.6" thickBot="1">
      <c r="B96" s="58"/>
      <c r="C96" s="59" t="s">
        <v>260</v>
      </c>
      <c r="D96" s="55"/>
      <c r="E96" s="55"/>
      <c r="F96" s="169" t="s">
        <v>261</v>
      </c>
      <c r="G96" s="169"/>
      <c r="H96" s="170"/>
      <c r="I96" s="170"/>
      <c r="J96" s="170"/>
      <c r="K96" s="60" t="s">
        <v>262</v>
      </c>
      <c r="L96" s="171"/>
      <c r="M96" s="171"/>
      <c r="N96" s="171"/>
    </row>
    <row r="97" spans="2:15" ht="16.2" thickTop="1">
      <c r="B97" s="61"/>
      <c r="C97" s="55"/>
      <c r="D97" s="55"/>
      <c r="E97" s="55"/>
      <c r="F97" s="62"/>
      <c r="G97" s="55"/>
      <c r="H97" s="55"/>
      <c r="I97" s="63"/>
      <c r="J97" s="64"/>
      <c r="K97" s="64"/>
      <c r="L97" s="64"/>
      <c r="M97" s="64"/>
      <c r="N97" s="65"/>
    </row>
    <row r="98" spans="2:15" ht="16.2" thickBot="1">
      <c r="B98" s="66" t="s">
        <v>263</v>
      </c>
      <c r="C98" s="172" t="s">
        <v>302</v>
      </c>
      <c r="D98" s="172"/>
      <c r="E98" s="67"/>
      <c r="F98" s="68" t="s">
        <v>264</v>
      </c>
      <c r="G98" s="173" t="s">
        <v>90</v>
      </c>
      <c r="H98" s="173"/>
      <c r="I98" s="173"/>
      <c r="J98" s="173"/>
      <c r="K98" s="173"/>
      <c r="L98" s="173"/>
      <c r="M98" s="173"/>
      <c r="N98" s="173"/>
    </row>
    <row r="99" spans="2:15">
      <c r="B99" s="69" t="s">
        <v>265</v>
      </c>
      <c r="C99" s="174" t="s">
        <v>46</v>
      </c>
      <c r="D99" s="174"/>
      <c r="E99" s="70"/>
      <c r="F99" s="71" t="s">
        <v>266</v>
      </c>
      <c r="G99" s="175" t="s">
        <v>125</v>
      </c>
      <c r="H99" s="175"/>
      <c r="I99" s="175"/>
      <c r="J99" s="175"/>
      <c r="K99" s="175"/>
      <c r="L99" s="175"/>
      <c r="M99" s="175"/>
      <c r="N99" s="175"/>
    </row>
    <row r="100" spans="2:15">
      <c r="B100" s="72" t="s">
        <v>267</v>
      </c>
      <c r="C100" s="165" t="s">
        <v>81</v>
      </c>
      <c r="D100" s="165"/>
      <c r="E100" s="70"/>
      <c r="F100" s="73" t="s">
        <v>268</v>
      </c>
      <c r="G100" s="166" t="s">
        <v>89</v>
      </c>
      <c r="H100" s="166"/>
      <c r="I100" s="166"/>
      <c r="J100" s="166"/>
      <c r="K100" s="166"/>
      <c r="L100" s="166"/>
      <c r="M100" s="166"/>
      <c r="N100" s="166"/>
    </row>
    <row r="101" spans="2:15">
      <c r="B101" s="72" t="s">
        <v>269</v>
      </c>
      <c r="C101" s="165" t="s">
        <v>119</v>
      </c>
      <c r="D101" s="165"/>
      <c r="E101" s="70"/>
      <c r="F101" s="74" t="s">
        <v>270</v>
      </c>
      <c r="G101" s="166" t="s">
        <v>146</v>
      </c>
      <c r="H101" s="166"/>
      <c r="I101" s="166"/>
      <c r="J101" s="166"/>
      <c r="K101" s="166"/>
      <c r="L101" s="166"/>
      <c r="M101" s="166"/>
      <c r="N101" s="166"/>
    </row>
    <row r="102" spans="2:15" ht="15.6">
      <c r="B102" s="56"/>
      <c r="C102" s="55"/>
      <c r="D102" s="55"/>
      <c r="E102" s="55"/>
      <c r="F102" s="62"/>
      <c r="G102" s="75"/>
      <c r="H102" s="75"/>
      <c r="I102" s="75"/>
      <c r="J102" s="55"/>
      <c r="K102" s="55"/>
      <c r="L102" s="55"/>
      <c r="M102" s="76"/>
      <c r="N102" s="77"/>
    </row>
    <row r="103" spans="2:15" ht="15.6">
      <c r="B103" s="78" t="s">
        <v>271</v>
      </c>
      <c r="C103" s="55"/>
      <c r="D103" s="55"/>
      <c r="E103" s="55"/>
      <c r="F103" s="73">
        <v>1</v>
      </c>
      <c r="G103" s="73">
        <v>2</v>
      </c>
      <c r="H103" s="73">
        <v>3</v>
      </c>
      <c r="I103" s="73">
        <v>4</v>
      </c>
      <c r="J103" s="73">
        <v>5</v>
      </c>
      <c r="K103" s="167" t="s">
        <v>4</v>
      </c>
      <c r="L103" s="167"/>
      <c r="M103" s="73" t="s">
        <v>272</v>
      </c>
      <c r="N103" s="79" t="s">
        <v>273</v>
      </c>
      <c r="O103" s="80"/>
    </row>
    <row r="104" spans="2:15">
      <c r="B104" s="81" t="s">
        <v>274</v>
      </c>
      <c r="C104" s="82" t="str">
        <f>IF(C99&gt;"",C99,"")</f>
        <v>Teemu Oinas</v>
      </c>
      <c r="D104" s="82" t="str">
        <f>IF(G99&gt;"",G99,"")</f>
        <v>Jukka Julin</v>
      </c>
      <c r="E104" s="83"/>
      <c r="F104" s="84">
        <v>9</v>
      </c>
      <c r="G104" s="84">
        <v>11</v>
      </c>
      <c r="H104" s="84">
        <v>2</v>
      </c>
      <c r="I104" s="84"/>
      <c r="J104" s="84"/>
      <c r="K104" s="85">
        <f>IF(ISBLANK(F104),"",COUNTIF(F104:J104,"&gt;=0"))</f>
        <v>3</v>
      </c>
      <c r="L104" s="85">
        <f>IF(ISBLANK(F104),"",(IF(LEFT(F104,1)="-",1,0)+IF(LEFT(G104,1)="-",1,0)+IF(LEFT(H104,1)="-",1,0)+IF(LEFT(I104,1)="-",1,0)+IF(LEFT(J104,1)="-",1,0)))</f>
        <v>0</v>
      </c>
      <c r="M104" s="86">
        <f t="shared" ref="M104:M108" si="5">IF(K104=3,1,"")</f>
        <v>1</v>
      </c>
      <c r="N104" s="86" t="str">
        <f t="shared" ref="N104:N108" si="6">IF(L104=3,1,"")</f>
        <v/>
      </c>
    </row>
    <row r="105" spans="2:15">
      <c r="B105" s="81" t="s">
        <v>275</v>
      </c>
      <c r="C105" s="82" t="str">
        <f>IF(C100&gt;"",C100,"")</f>
        <v>Eetu Mäkelä</v>
      </c>
      <c r="D105" s="82" t="str">
        <f>IF(G100&gt;"",G100,"")</f>
        <v>Ville Julin</v>
      </c>
      <c r="E105" s="83"/>
      <c r="F105" s="84">
        <v>-6</v>
      </c>
      <c r="G105" s="84">
        <v>-12</v>
      </c>
      <c r="H105" s="84">
        <v>-9</v>
      </c>
      <c r="I105" s="84"/>
      <c r="J105" s="84"/>
      <c r="K105" s="85">
        <f>IF(ISBLANK(F105),"",COUNTIF(F105:J105,"&gt;=0"))</f>
        <v>0</v>
      </c>
      <c r="L105" s="85">
        <f>IF(ISBLANK(F105),"",(IF(LEFT(F105,1)="-",1,0)+IF(LEFT(G105,1)="-",1,0)+IF(LEFT(H105,1)="-",1,0)+IF(LEFT(I105,1)="-",1,0)+IF(LEFT(J105,1)="-",1,0)))</f>
        <v>3</v>
      </c>
      <c r="M105" s="86" t="str">
        <f t="shared" si="5"/>
        <v/>
      </c>
      <c r="N105" s="86">
        <f t="shared" si="6"/>
        <v>1</v>
      </c>
    </row>
    <row r="106" spans="2:15">
      <c r="B106" s="81" t="s">
        <v>276</v>
      </c>
      <c r="C106" s="82" t="str">
        <f>IF(C101&gt;"",C101,"")</f>
        <v>Luka Oinas</v>
      </c>
      <c r="D106" s="82" t="str">
        <f>IF(G101&gt;"",G101,"")</f>
        <v>Mikael Aikio</v>
      </c>
      <c r="E106" s="83"/>
      <c r="F106" s="84">
        <v>-8</v>
      </c>
      <c r="G106" s="84">
        <v>3</v>
      </c>
      <c r="H106" s="84">
        <v>11</v>
      </c>
      <c r="I106" s="84">
        <v>3</v>
      </c>
      <c r="J106" s="84"/>
      <c r="K106" s="85">
        <f>IF(ISBLANK(F106),"",COUNTIF(F106:J106,"&gt;=0"))</f>
        <v>3</v>
      </c>
      <c r="L106" s="85">
        <f>IF(ISBLANK(F106),"",(IF(LEFT(F106,1)="-",1,0)+IF(LEFT(G106,1)="-",1,0)+IF(LEFT(H106,1)="-",1,0)+IF(LEFT(I106,1)="-",1,0)+IF(LEFT(J106,1)="-",1,0)))</f>
        <v>1</v>
      </c>
      <c r="M106" s="86">
        <f t="shared" si="5"/>
        <v>1</v>
      </c>
      <c r="N106" s="86" t="str">
        <f t="shared" si="6"/>
        <v/>
      </c>
    </row>
    <row r="107" spans="2:15">
      <c r="B107" s="81" t="s">
        <v>277</v>
      </c>
      <c r="C107" s="82" t="str">
        <f>IF(C99&gt;"",C99,"")</f>
        <v>Teemu Oinas</v>
      </c>
      <c r="D107" s="82" t="str">
        <f>IF(G100&gt;"",G100,"")</f>
        <v>Ville Julin</v>
      </c>
      <c r="E107" s="83"/>
      <c r="F107" s="84">
        <v>10</v>
      </c>
      <c r="G107" s="84">
        <v>-6</v>
      </c>
      <c r="H107" s="84">
        <v>4</v>
      </c>
      <c r="I107" s="84">
        <v>6</v>
      </c>
      <c r="J107" s="84"/>
      <c r="K107" s="85">
        <f>IF(ISBLANK(F107),"",COUNTIF(F107:J107,"&gt;=0"))</f>
        <v>3</v>
      </c>
      <c r="L107" s="85">
        <f>IF(ISBLANK(F107),"",(IF(LEFT(F107,1)="-",1,0)+IF(LEFT(G107,1)="-",1,0)+IF(LEFT(H107,1)="-",1,0)+IF(LEFT(I107,1)="-",1,0)+IF(LEFT(J107,1)="-",1,0)))</f>
        <v>1</v>
      </c>
      <c r="M107" s="86">
        <f t="shared" si="5"/>
        <v>1</v>
      </c>
      <c r="N107" s="86" t="str">
        <f t="shared" si="6"/>
        <v/>
      </c>
    </row>
    <row r="108" spans="2:15">
      <c r="B108" s="81" t="s">
        <v>278</v>
      </c>
      <c r="C108" s="82" t="str">
        <f>IF(C100&gt;"",C100,"")</f>
        <v>Eetu Mäkelä</v>
      </c>
      <c r="D108" s="82" t="str">
        <f>IF(G99&gt;"",G99,"")</f>
        <v>Jukka Julin</v>
      </c>
      <c r="E108" s="83"/>
      <c r="F108" s="84"/>
      <c r="G108" s="84"/>
      <c r="H108" s="84"/>
      <c r="I108" s="84"/>
      <c r="J108" s="84"/>
      <c r="K108" s="85" t="str">
        <f>IF(ISBLANK(F108),"",COUNTIF(F108:J108,"&gt;=0"))</f>
        <v/>
      </c>
      <c r="L108" s="85" t="str">
        <f>IF(ISBLANK(F108),"",(IF(LEFT(F108,1)="-",1,0)+IF(LEFT(G108,1)="-",1,0)+IF(LEFT(H108,1)="-",1,0)+IF(LEFT(I108,1)="-",1,0)+IF(LEFT(J108,1)="-",1,0)))</f>
        <v/>
      </c>
      <c r="M108" s="86" t="str">
        <f t="shared" si="5"/>
        <v/>
      </c>
      <c r="N108" s="86" t="str">
        <f t="shared" si="6"/>
        <v/>
      </c>
    </row>
    <row r="109" spans="2:15" ht="15.6">
      <c r="B109" s="56"/>
      <c r="C109" s="55"/>
      <c r="D109" s="55"/>
      <c r="E109" s="55"/>
      <c r="F109" s="55"/>
      <c r="G109" s="55"/>
      <c r="H109" s="55"/>
      <c r="I109" s="168" t="s">
        <v>279</v>
      </c>
      <c r="J109" s="168"/>
      <c r="K109" s="87">
        <f>SUM(K104:K108)</f>
        <v>9</v>
      </c>
      <c r="L109" s="87">
        <f>SUM(L104:L108)</f>
        <v>5</v>
      </c>
      <c r="M109" s="87">
        <f>SUM(M104:M108)</f>
        <v>3</v>
      </c>
      <c r="N109" s="87">
        <f>SUM(N104:N108)</f>
        <v>1</v>
      </c>
    </row>
    <row r="110" spans="2:15" ht="15.6">
      <c r="B110" s="88" t="s">
        <v>280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77"/>
    </row>
    <row r="111" spans="2:15" ht="15.6">
      <c r="B111" s="89" t="s">
        <v>281</v>
      </c>
      <c r="C111" s="90"/>
      <c r="D111" s="90" t="s">
        <v>282</v>
      </c>
      <c r="E111" s="90"/>
      <c r="F111" s="90"/>
      <c r="G111" s="90" t="s">
        <v>18</v>
      </c>
      <c r="H111" s="90"/>
      <c r="I111" s="90"/>
      <c r="J111" s="91" t="s">
        <v>283</v>
      </c>
      <c r="K111" s="55"/>
      <c r="L111" s="55"/>
      <c r="M111" s="55"/>
      <c r="N111" s="77"/>
    </row>
    <row r="112" spans="2:15" ht="18" thickBot="1">
      <c r="B112" s="56"/>
      <c r="C112" s="55"/>
      <c r="D112" s="55"/>
      <c r="E112" s="55"/>
      <c r="F112" s="55"/>
      <c r="G112" s="55"/>
      <c r="H112" s="55"/>
      <c r="I112" s="55"/>
      <c r="J112" s="164" t="str">
        <f>IF(M109=3,C98,IF(N109=3,G98,""))</f>
        <v>OPT-86 2</v>
      </c>
      <c r="K112" s="164"/>
      <c r="L112" s="164"/>
      <c r="M112" s="164"/>
      <c r="N112" s="164"/>
    </row>
    <row r="113" spans="2:14" ht="18" thickBot="1">
      <c r="B113" s="92"/>
      <c r="C113" s="93"/>
      <c r="D113" s="93"/>
      <c r="E113" s="93"/>
      <c r="F113" s="93"/>
      <c r="G113" s="93"/>
      <c r="H113" s="93"/>
      <c r="I113" s="93"/>
      <c r="J113" s="94"/>
      <c r="K113" s="94"/>
      <c r="L113" s="94"/>
      <c r="M113" s="94"/>
      <c r="N113" s="95"/>
    </row>
    <row r="114" spans="2:14" ht="15" thickTop="1">
      <c r="B114" s="80" t="s">
        <v>284</v>
      </c>
    </row>
    <row r="115" spans="2:14">
      <c r="B115" t="s">
        <v>285</v>
      </c>
    </row>
    <row r="116" spans="2:14">
      <c r="B116" t="s">
        <v>286</v>
      </c>
    </row>
    <row r="122" spans="2:14" ht="15" thickBot="1"/>
    <row r="123" spans="2:14" ht="16.2" thickTop="1">
      <c r="B123" s="50"/>
      <c r="C123" s="51"/>
      <c r="D123" s="51"/>
      <c r="E123" s="51"/>
      <c r="F123" s="176" t="s">
        <v>256</v>
      </c>
      <c r="G123" s="176"/>
      <c r="H123" s="177"/>
      <c r="I123" s="177"/>
      <c r="J123" s="177"/>
      <c r="K123" s="177"/>
      <c r="L123" s="177"/>
      <c r="M123" s="177"/>
      <c r="N123" s="177"/>
    </row>
    <row r="124" spans="2:14" ht="15.6">
      <c r="B124" s="52"/>
      <c r="C124" s="53" t="s">
        <v>257</v>
      </c>
      <c r="D124" s="54"/>
      <c r="E124" s="55"/>
      <c r="F124" s="178" t="s">
        <v>258</v>
      </c>
      <c r="G124" s="178"/>
      <c r="H124" s="179"/>
      <c r="I124" s="179"/>
      <c r="J124" s="179"/>
      <c r="K124" s="179"/>
      <c r="L124" s="179"/>
      <c r="M124" s="179"/>
      <c r="N124" s="179"/>
    </row>
    <row r="125" spans="2:14" ht="15.6">
      <c r="B125" s="56"/>
      <c r="C125" s="57"/>
      <c r="D125" s="55"/>
      <c r="E125" s="55"/>
      <c r="F125" s="180" t="s">
        <v>259</v>
      </c>
      <c r="G125" s="180"/>
      <c r="H125" s="181"/>
      <c r="I125" s="181"/>
      <c r="J125" s="181"/>
      <c r="K125" s="181"/>
      <c r="L125" s="181"/>
      <c r="M125" s="181"/>
      <c r="N125" s="181"/>
    </row>
    <row r="126" spans="2:14" ht="21.6" thickBot="1">
      <c r="B126" s="58"/>
      <c r="C126" s="59" t="s">
        <v>260</v>
      </c>
      <c r="D126" s="55"/>
      <c r="E126" s="55"/>
      <c r="F126" s="169" t="s">
        <v>261</v>
      </c>
      <c r="G126" s="169"/>
      <c r="H126" s="170"/>
      <c r="I126" s="170"/>
      <c r="J126" s="170"/>
      <c r="K126" s="60" t="s">
        <v>262</v>
      </c>
      <c r="L126" s="171"/>
      <c r="M126" s="171"/>
      <c r="N126" s="171"/>
    </row>
    <row r="127" spans="2:14" ht="16.2" thickTop="1">
      <c r="B127" s="61"/>
      <c r="C127" s="55"/>
      <c r="D127" s="55"/>
      <c r="E127" s="55"/>
      <c r="F127" s="62"/>
      <c r="G127" s="55"/>
      <c r="H127" s="55"/>
      <c r="I127" s="63"/>
      <c r="J127" s="64"/>
      <c r="K127" s="64"/>
      <c r="L127" s="64"/>
      <c r="M127" s="64"/>
      <c r="N127" s="65"/>
    </row>
    <row r="128" spans="2:14" ht="16.2" thickBot="1">
      <c r="B128" s="66" t="s">
        <v>263</v>
      </c>
      <c r="C128" s="172" t="s">
        <v>303</v>
      </c>
      <c r="D128" s="172"/>
      <c r="E128" s="67"/>
      <c r="F128" s="68" t="s">
        <v>264</v>
      </c>
      <c r="G128" s="173" t="s">
        <v>49</v>
      </c>
      <c r="H128" s="173"/>
      <c r="I128" s="173"/>
      <c r="J128" s="173"/>
      <c r="K128" s="173"/>
      <c r="L128" s="173"/>
      <c r="M128" s="173"/>
      <c r="N128" s="173"/>
    </row>
    <row r="129" spans="2:15">
      <c r="B129" s="69" t="s">
        <v>265</v>
      </c>
      <c r="C129" s="174" t="s">
        <v>112</v>
      </c>
      <c r="D129" s="174"/>
      <c r="E129" s="70"/>
      <c r="F129" s="71" t="s">
        <v>266</v>
      </c>
      <c r="G129" s="175" t="s">
        <v>304</v>
      </c>
      <c r="H129" s="175"/>
      <c r="I129" s="175"/>
      <c r="J129" s="175"/>
      <c r="K129" s="175"/>
      <c r="L129" s="175"/>
      <c r="M129" s="175"/>
      <c r="N129" s="175"/>
    </row>
    <row r="130" spans="2:15">
      <c r="B130" s="72" t="s">
        <v>267</v>
      </c>
      <c r="C130" s="165" t="s">
        <v>107</v>
      </c>
      <c r="D130" s="165"/>
      <c r="E130" s="70"/>
      <c r="F130" s="73" t="s">
        <v>268</v>
      </c>
      <c r="G130" s="166" t="s">
        <v>305</v>
      </c>
      <c r="H130" s="166"/>
      <c r="I130" s="166"/>
      <c r="J130" s="166"/>
      <c r="K130" s="166"/>
      <c r="L130" s="166"/>
      <c r="M130" s="166"/>
      <c r="N130" s="166"/>
    </row>
    <row r="131" spans="2:15">
      <c r="B131" s="72" t="s">
        <v>269</v>
      </c>
      <c r="C131" s="165" t="s">
        <v>105</v>
      </c>
      <c r="D131" s="165"/>
      <c r="E131" s="70"/>
      <c r="F131" s="74" t="s">
        <v>270</v>
      </c>
      <c r="G131" s="166" t="s">
        <v>96</v>
      </c>
      <c r="H131" s="166"/>
      <c r="I131" s="166"/>
      <c r="J131" s="166"/>
      <c r="K131" s="166"/>
      <c r="L131" s="166"/>
      <c r="M131" s="166"/>
      <c r="N131" s="166"/>
    </row>
    <row r="132" spans="2:15" ht="15.6">
      <c r="B132" s="56"/>
      <c r="C132" s="55"/>
      <c r="D132" s="55"/>
      <c r="E132" s="55"/>
      <c r="F132" s="62"/>
      <c r="G132" s="75"/>
      <c r="H132" s="75"/>
      <c r="I132" s="75"/>
      <c r="J132" s="55"/>
      <c r="K132" s="55"/>
      <c r="L132" s="55"/>
      <c r="M132" s="76"/>
      <c r="N132" s="77"/>
    </row>
    <row r="133" spans="2:15" ht="15.6">
      <c r="B133" s="78" t="s">
        <v>271</v>
      </c>
      <c r="C133" s="55"/>
      <c r="D133" s="55"/>
      <c r="E133" s="55"/>
      <c r="F133" s="73">
        <v>1</v>
      </c>
      <c r="G133" s="73">
        <v>2</v>
      </c>
      <c r="H133" s="73">
        <v>3</v>
      </c>
      <c r="I133" s="73">
        <v>4</v>
      </c>
      <c r="J133" s="73">
        <v>5</v>
      </c>
      <c r="K133" s="167" t="s">
        <v>4</v>
      </c>
      <c r="L133" s="167"/>
      <c r="M133" s="73" t="s">
        <v>272</v>
      </c>
      <c r="N133" s="79" t="s">
        <v>273</v>
      </c>
      <c r="O133" s="80"/>
    </row>
    <row r="134" spans="2:15">
      <c r="B134" s="81" t="s">
        <v>274</v>
      </c>
      <c r="C134" s="82" t="str">
        <f>IF(C129&gt;"",C129,"")</f>
        <v>Ilari Sell</v>
      </c>
      <c r="D134" s="82" t="str">
        <f>IF(G129&gt;"",G129,"")</f>
        <v>Riku Autio</v>
      </c>
      <c r="E134" s="83"/>
      <c r="F134" s="84">
        <v>-6</v>
      </c>
      <c r="G134" s="84">
        <v>-3</v>
      </c>
      <c r="H134" s="84">
        <v>-5</v>
      </c>
      <c r="I134" s="84"/>
      <c r="J134" s="84"/>
      <c r="K134" s="85">
        <f>IF(ISBLANK(F134),"",COUNTIF(F134:J134,"&gt;=0"))</f>
        <v>0</v>
      </c>
      <c r="L134" s="85">
        <f>IF(ISBLANK(F134),"",(IF(LEFT(F134,1)="-",1,0)+IF(LEFT(G134,1)="-",1,0)+IF(LEFT(H134,1)="-",1,0)+IF(LEFT(I134,1)="-",1,0)+IF(LEFT(J134,1)="-",1,0)))</f>
        <v>3</v>
      </c>
      <c r="M134" s="86" t="str">
        <f t="shared" ref="M134:M138" si="7">IF(K134=3,1,"")</f>
        <v/>
      </c>
      <c r="N134" s="86">
        <f t="shared" ref="N134:N138" si="8">IF(L134=3,1,"")</f>
        <v>1</v>
      </c>
    </row>
    <row r="135" spans="2:15">
      <c r="B135" s="81" t="s">
        <v>275</v>
      </c>
      <c r="C135" s="82" t="str">
        <f>IF(C130&gt;"",C130,"")</f>
        <v>Yuri Afanassiev</v>
      </c>
      <c r="D135" s="82" t="str">
        <f>IF(G130&gt;"",G130,"")</f>
        <v>Sami Hattunen</v>
      </c>
      <c r="E135" s="83"/>
      <c r="F135" s="84">
        <v>-10</v>
      </c>
      <c r="G135" s="84">
        <v>-5</v>
      </c>
      <c r="H135" s="84">
        <v>-7</v>
      </c>
      <c r="I135" s="84"/>
      <c r="J135" s="84"/>
      <c r="K135" s="85">
        <f>IF(ISBLANK(F135),"",COUNTIF(F135:J135,"&gt;=0"))</f>
        <v>0</v>
      </c>
      <c r="L135" s="85">
        <f>IF(ISBLANK(F135),"",(IF(LEFT(F135,1)="-",1,0)+IF(LEFT(G135,1)="-",1,0)+IF(LEFT(H135,1)="-",1,0)+IF(LEFT(I135,1)="-",1,0)+IF(LEFT(J135,1)="-",1,0)))</f>
        <v>3</v>
      </c>
      <c r="M135" s="86" t="str">
        <f t="shared" si="7"/>
        <v/>
      </c>
      <c r="N135" s="86">
        <f t="shared" si="8"/>
        <v>1</v>
      </c>
    </row>
    <row r="136" spans="2:15">
      <c r="B136" s="81" t="s">
        <v>276</v>
      </c>
      <c r="C136" s="82" t="str">
        <f>IF(C131&gt;"",C131,"")</f>
        <v>Otto Suokas</v>
      </c>
      <c r="D136" s="82" t="str">
        <f>IF(G131&gt;"",G131,"")</f>
        <v>Axel Visuri</v>
      </c>
      <c r="E136" s="83"/>
      <c r="F136" s="84">
        <v>-8</v>
      </c>
      <c r="G136" s="84">
        <v>6</v>
      </c>
      <c r="H136" s="84">
        <v>10</v>
      </c>
      <c r="I136" s="84">
        <v>7</v>
      </c>
      <c r="J136" s="84"/>
      <c r="K136" s="85">
        <f>IF(ISBLANK(F136),"",COUNTIF(F136:J136,"&gt;=0"))</f>
        <v>3</v>
      </c>
      <c r="L136" s="85">
        <f>IF(ISBLANK(F136),"",(IF(LEFT(F136,1)="-",1,0)+IF(LEFT(G136,1)="-",1,0)+IF(LEFT(H136,1)="-",1,0)+IF(LEFT(I136,1)="-",1,0)+IF(LEFT(J136,1)="-",1,0)))</f>
        <v>1</v>
      </c>
      <c r="M136" s="86">
        <f t="shared" si="7"/>
        <v>1</v>
      </c>
      <c r="N136" s="86" t="str">
        <f t="shared" si="8"/>
        <v/>
      </c>
    </row>
    <row r="137" spans="2:15">
      <c r="B137" s="81" t="s">
        <v>277</v>
      </c>
      <c r="C137" s="82" t="str">
        <f>IF(C129&gt;"",C129,"")</f>
        <v>Ilari Sell</v>
      </c>
      <c r="D137" s="82" t="str">
        <f>IF(G130&gt;"",G130,"")</f>
        <v>Sami Hattunen</v>
      </c>
      <c r="E137" s="83"/>
      <c r="F137" s="84">
        <v>-1</v>
      </c>
      <c r="G137" s="84">
        <v>-2</v>
      </c>
      <c r="H137" s="84">
        <v>9</v>
      </c>
      <c r="I137" s="84">
        <v>-6</v>
      </c>
      <c r="J137" s="84"/>
      <c r="K137" s="85">
        <f>IF(ISBLANK(F137),"",COUNTIF(F137:J137,"&gt;=0"))</f>
        <v>1</v>
      </c>
      <c r="L137" s="85">
        <f>IF(ISBLANK(F137),"",(IF(LEFT(F137,1)="-",1,0)+IF(LEFT(G137,1)="-",1,0)+IF(LEFT(H137,1)="-",1,0)+IF(LEFT(I137,1)="-",1,0)+IF(LEFT(J137,1)="-",1,0)))</f>
        <v>3</v>
      </c>
      <c r="M137" s="86" t="str">
        <f t="shared" si="7"/>
        <v/>
      </c>
      <c r="N137" s="86">
        <f t="shared" si="8"/>
        <v>1</v>
      </c>
    </row>
    <row r="138" spans="2:15">
      <c r="B138" s="81" t="s">
        <v>278</v>
      </c>
      <c r="C138" s="82" t="str">
        <f>IF(C130&gt;"",C130,"")</f>
        <v>Yuri Afanassiev</v>
      </c>
      <c r="D138" s="82" t="str">
        <f>IF(G129&gt;"",G129,"")</f>
        <v>Riku Autio</v>
      </c>
      <c r="E138" s="83"/>
      <c r="F138" s="84"/>
      <c r="G138" s="84"/>
      <c r="H138" s="84"/>
      <c r="I138" s="84"/>
      <c r="J138" s="84"/>
      <c r="K138" s="85" t="str">
        <f>IF(ISBLANK(F138),"",COUNTIF(F138:J138,"&gt;=0"))</f>
        <v/>
      </c>
      <c r="L138" s="85" t="str">
        <f>IF(ISBLANK(F138),"",(IF(LEFT(F138,1)="-",1,0)+IF(LEFT(G138,1)="-",1,0)+IF(LEFT(H138,1)="-",1,0)+IF(LEFT(I138,1)="-",1,0)+IF(LEFT(J138,1)="-",1,0)))</f>
        <v/>
      </c>
      <c r="M138" s="86" t="str">
        <f t="shared" si="7"/>
        <v/>
      </c>
      <c r="N138" s="86" t="str">
        <f t="shared" si="8"/>
        <v/>
      </c>
    </row>
    <row r="139" spans="2:15" ht="15.6">
      <c r="B139" s="56"/>
      <c r="C139" s="55"/>
      <c r="D139" s="55"/>
      <c r="E139" s="55"/>
      <c r="F139" s="55"/>
      <c r="G139" s="55"/>
      <c r="H139" s="55"/>
      <c r="I139" s="168" t="s">
        <v>279</v>
      </c>
      <c r="J139" s="168"/>
      <c r="K139" s="87">
        <f>SUM(K134:K138)</f>
        <v>4</v>
      </c>
      <c r="L139" s="87">
        <f>SUM(L134:L138)</f>
        <v>10</v>
      </c>
      <c r="M139" s="87">
        <f>SUM(M134:M138)</f>
        <v>1</v>
      </c>
      <c r="N139" s="87">
        <f>SUM(N134:N138)</f>
        <v>3</v>
      </c>
    </row>
    <row r="140" spans="2:15" ht="15.6">
      <c r="B140" s="88" t="s">
        <v>280</v>
      </c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77"/>
    </row>
    <row r="141" spans="2:15" ht="15.6">
      <c r="B141" s="89" t="s">
        <v>281</v>
      </c>
      <c r="C141" s="90"/>
      <c r="D141" s="90" t="s">
        <v>282</v>
      </c>
      <c r="E141" s="90"/>
      <c r="F141" s="90"/>
      <c r="G141" s="90" t="s">
        <v>18</v>
      </c>
      <c r="H141" s="90"/>
      <c r="I141" s="90"/>
      <c r="J141" s="91" t="s">
        <v>283</v>
      </c>
      <c r="K141" s="55"/>
      <c r="L141" s="55"/>
      <c r="M141" s="55"/>
      <c r="N141" s="77"/>
    </row>
    <row r="142" spans="2:15" ht="18" thickBot="1">
      <c r="B142" s="56"/>
      <c r="C142" s="55"/>
      <c r="D142" s="55"/>
      <c r="E142" s="55"/>
      <c r="F142" s="55"/>
      <c r="G142" s="55"/>
      <c r="H142" s="55"/>
      <c r="I142" s="55"/>
      <c r="J142" s="164" t="str">
        <f>IF(M139=3,C128,IF(N139=3,G128,""))</f>
        <v>PT 75</v>
      </c>
      <c r="K142" s="164"/>
      <c r="L142" s="164"/>
      <c r="M142" s="164"/>
      <c r="N142" s="164"/>
    </row>
    <row r="143" spans="2:15" ht="18" thickBot="1">
      <c r="B143" s="92"/>
      <c r="C143" s="93"/>
      <c r="D143" s="93"/>
      <c r="E143" s="93"/>
      <c r="F143" s="93"/>
      <c r="G143" s="93"/>
      <c r="H143" s="93"/>
      <c r="I143" s="93"/>
      <c r="J143" s="94"/>
      <c r="K143" s="94"/>
      <c r="L143" s="94"/>
      <c r="M143" s="94"/>
      <c r="N143" s="95"/>
    </row>
    <row r="144" spans="2:15" ht="15" thickTop="1">
      <c r="B144" s="80" t="s">
        <v>284</v>
      </c>
    </row>
    <row r="145" spans="2:14">
      <c r="B145" t="s">
        <v>285</v>
      </c>
    </row>
    <row r="146" spans="2:14">
      <c r="B146" t="s">
        <v>286</v>
      </c>
    </row>
    <row r="152" spans="2:14" ht="15" thickBot="1"/>
    <row r="153" spans="2:14" ht="16.2" thickTop="1">
      <c r="B153" s="50"/>
      <c r="C153" s="51"/>
      <c r="D153" s="51"/>
      <c r="E153" s="51"/>
      <c r="F153" s="176" t="s">
        <v>256</v>
      </c>
      <c r="G153" s="176"/>
      <c r="H153" s="177"/>
      <c r="I153" s="177"/>
      <c r="J153" s="177"/>
      <c r="K153" s="177"/>
      <c r="L153" s="177"/>
      <c r="M153" s="177"/>
      <c r="N153" s="177"/>
    </row>
    <row r="154" spans="2:14" ht="15.6">
      <c r="B154" s="52"/>
      <c r="C154" s="53" t="s">
        <v>257</v>
      </c>
      <c r="D154" s="54"/>
      <c r="E154" s="55"/>
      <c r="F154" s="178" t="s">
        <v>258</v>
      </c>
      <c r="G154" s="178"/>
      <c r="H154" s="179"/>
      <c r="I154" s="179"/>
      <c r="J154" s="179"/>
      <c r="K154" s="179"/>
      <c r="L154" s="179"/>
      <c r="M154" s="179"/>
      <c r="N154" s="179"/>
    </row>
    <row r="155" spans="2:14" ht="15.6">
      <c r="B155" s="56"/>
      <c r="C155" s="57"/>
      <c r="D155" s="55"/>
      <c r="E155" s="55"/>
      <c r="F155" s="180" t="s">
        <v>259</v>
      </c>
      <c r="G155" s="180"/>
      <c r="H155" s="181"/>
      <c r="I155" s="181"/>
      <c r="J155" s="181"/>
      <c r="K155" s="181"/>
      <c r="L155" s="181"/>
      <c r="M155" s="181"/>
      <c r="N155" s="181"/>
    </row>
    <row r="156" spans="2:14" ht="21.6" thickBot="1">
      <c r="B156" s="58"/>
      <c r="C156" s="59" t="s">
        <v>260</v>
      </c>
      <c r="D156" s="55"/>
      <c r="E156" s="55"/>
      <c r="F156" s="169" t="s">
        <v>261</v>
      </c>
      <c r="G156" s="169"/>
      <c r="H156" s="170"/>
      <c r="I156" s="170"/>
      <c r="J156" s="170"/>
      <c r="K156" s="60" t="s">
        <v>262</v>
      </c>
      <c r="L156" s="171"/>
      <c r="M156" s="171"/>
      <c r="N156" s="171"/>
    </row>
    <row r="157" spans="2:14" ht="16.2" thickTop="1">
      <c r="B157" s="61"/>
      <c r="C157" s="55"/>
      <c r="D157" s="55"/>
      <c r="E157" s="55"/>
      <c r="F157" s="62"/>
      <c r="G157" s="55"/>
      <c r="H157" s="55"/>
      <c r="I157" s="63"/>
      <c r="J157" s="64"/>
      <c r="K157" s="64"/>
      <c r="L157" s="64"/>
      <c r="M157" s="64"/>
      <c r="N157" s="65"/>
    </row>
    <row r="158" spans="2:14" ht="16.2" thickBot="1">
      <c r="B158" s="66" t="s">
        <v>263</v>
      </c>
      <c r="C158" s="172" t="s">
        <v>44</v>
      </c>
      <c r="D158" s="172"/>
      <c r="E158" s="67"/>
      <c r="F158" s="68" t="s">
        <v>264</v>
      </c>
      <c r="G158" s="173" t="s">
        <v>297</v>
      </c>
      <c r="H158" s="173"/>
      <c r="I158" s="173"/>
      <c r="J158" s="173"/>
      <c r="K158" s="173"/>
      <c r="L158" s="173"/>
      <c r="M158" s="173"/>
      <c r="N158" s="173"/>
    </row>
    <row r="159" spans="2:14">
      <c r="B159" s="69" t="s">
        <v>265</v>
      </c>
      <c r="C159" s="174" t="s">
        <v>294</v>
      </c>
      <c r="D159" s="174"/>
      <c r="E159" s="70"/>
      <c r="F159" s="71" t="s">
        <v>266</v>
      </c>
      <c r="G159" s="175" t="s">
        <v>121</v>
      </c>
      <c r="H159" s="175"/>
      <c r="I159" s="175"/>
      <c r="J159" s="175"/>
      <c r="K159" s="175"/>
      <c r="L159" s="175"/>
      <c r="M159" s="175"/>
      <c r="N159" s="175"/>
    </row>
    <row r="160" spans="2:14">
      <c r="B160" s="72" t="s">
        <v>267</v>
      </c>
      <c r="C160" s="165" t="s">
        <v>43</v>
      </c>
      <c r="D160" s="165"/>
      <c r="E160" s="70"/>
      <c r="F160" s="73" t="s">
        <v>268</v>
      </c>
      <c r="G160" s="166" t="s">
        <v>62</v>
      </c>
      <c r="H160" s="166"/>
      <c r="I160" s="166"/>
      <c r="J160" s="166"/>
      <c r="K160" s="166"/>
      <c r="L160" s="166"/>
      <c r="M160" s="166"/>
      <c r="N160" s="166"/>
    </row>
    <row r="161" spans="2:15">
      <c r="B161" s="72" t="s">
        <v>269</v>
      </c>
      <c r="C161" s="165" t="s">
        <v>70</v>
      </c>
      <c r="D161" s="165"/>
      <c r="E161" s="70"/>
      <c r="F161" s="74" t="s">
        <v>270</v>
      </c>
      <c r="G161" s="166" t="s">
        <v>153</v>
      </c>
      <c r="H161" s="166"/>
      <c r="I161" s="166"/>
      <c r="J161" s="166"/>
      <c r="K161" s="166"/>
      <c r="L161" s="166"/>
      <c r="M161" s="166"/>
      <c r="N161" s="166"/>
    </row>
    <row r="162" spans="2:15" ht="15.6">
      <c r="B162" s="56"/>
      <c r="C162" s="55"/>
      <c r="D162" s="55"/>
      <c r="E162" s="55"/>
      <c r="F162" s="62"/>
      <c r="G162" s="75"/>
      <c r="H162" s="75"/>
      <c r="I162" s="75"/>
      <c r="J162" s="55"/>
      <c r="K162" s="55"/>
      <c r="L162" s="55"/>
      <c r="M162" s="76"/>
      <c r="N162" s="77"/>
    </row>
    <row r="163" spans="2:15" ht="15.6">
      <c r="B163" s="78" t="s">
        <v>271</v>
      </c>
      <c r="C163" s="55"/>
      <c r="D163" s="55"/>
      <c r="E163" s="55"/>
      <c r="F163" s="73">
        <v>1</v>
      </c>
      <c r="G163" s="73">
        <v>2</v>
      </c>
      <c r="H163" s="73">
        <v>3</v>
      </c>
      <c r="I163" s="73">
        <v>4</v>
      </c>
      <c r="J163" s="73">
        <v>5</v>
      </c>
      <c r="K163" s="167" t="s">
        <v>4</v>
      </c>
      <c r="L163" s="167"/>
      <c r="M163" s="73" t="s">
        <v>272</v>
      </c>
      <c r="N163" s="79" t="s">
        <v>273</v>
      </c>
      <c r="O163" s="80"/>
    </row>
    <row r="164" spans="2:15">
      <c r="B164" s="81" t="s">
        <v>274</v>
      </c>
      <c r="C164" s="82" t="str">
        <f>IF(C159&gt;"",C159,"")</f>
        <v>Lassi Lehtola</v>
      </c>
      <c r="D164" s="82" t="str">
        <f>IF(G159&gt;"",G159,"")</f>
        <v>Niko Hämäläinen</v>
      </c>
      <c r="E164" s="83"/>
      <c r="F164" s="84">
        <v>7</v>
      </c>
      <c r="G164" s="84">
        <v>9</v>
      </c>
      <c r="H164" s="84">
        <v>9</v>
      </c>
      <c r="I164" s="84"/>
      <c r="J164" s="84"/>
      <c r="K164" s="85">
        <f>IF(ISBLANK(F164),"",COUNTIF(F164:J164,"&gt;=0"))</f>
        <v>3</v>
      </c>
      <c r="L164" s="85">
        <f>IF(ISBLANK(F164),"",(IF(LEFT(F164,1)="-",1,0)+IF(LEFT(G164,1)="-",1,0)+IF(LEFT(H164,1)="-",1,0)+IF(LEFT(I164,1)="-",1,0)+IF(LEFT(J164,1)="-",1,0)))</f>
        <v>0</v>
      </c>
      <c r="M164" s="86">
        <f t="shared" ref="M164:M168" si="9">IF(K164=3,1,"")</f>
        <v>1</v>
      </c>
      <c r="N164" s="86" t="str">
        <f t="shared" ref="N164:N168" si="10">IF(L164=3,1,"")</f>
        <v/>
      </c>
    </row>
    <row r="165" spans="2:15">
      <c r="B165" s="81" t="s">
        <v>275</v>
      </c>
      <c r="C165" s="82" t="str">
        <f>IF(C160&gt;"",C160,"")</f>
        <v>Leon Viherlaiho</v>
      </c>
      <c r="D165" s="82" t="str">
        <f>IF(G160&gt;"",G160,"")</f>
        <v>Elmo Räsänen</v>
      </c>
      <c r="E165" s="83"/>
      <c r="F165" s="84">
        <v>10</v>
      </c>
      <c r="G165" s="84">
        <v>10</v>
      </c>
      <c r="H165" s="84">
        <v>7</v>
      </c>
      <c r="I165" s="84"/>
      <c r="J165" s="84"/>
      <c r="K165" s="85">
        <f>IF(ISBLANK(F165),"",COUNTIF(F165:J165,"&gt;=0"))</f>
        <v>3</v>
      </c>
      <c r="L165" s="85">
        <f>IF(ISBLANK(F165),"",(IF(LEFT(F165,1)="-",1,0)+IF(LEFT(G165,1)="-",1,0)+IF(LEFT(H165,1)="-",1,0)+IF(LEFT(I165,1)="-",1,0)+IF(LEFT(J165,1)="-",1,0)))</f>
        <v>0</v>
      </c>
      <c r="M165" s="86">
        <f t="shared" si="9"/>
        <v>1</v>
      </c>
      <c r="N165" s="86" t="str">
        <f t="shared" si="10"/>
        <v/>
      </c>
    </row>
    <row r="166" spans="2:15">
      <c r="B166" s="81" t="s">
        <v>276</v>
      </c>
      <c r="C166" s="82" t="str">
        <f>IF(C161&gt;"",C161,"")</f>
        <v>Jorma Lahtinen</v>
      </c>
      <c r="D166" s="82" t="str">
        <f>IF(G161&gt;"",G161,"")</f>
        <v>Konsta Leppänen</v>
      </c>
      <c r="E166" s="83"/>
      <c r="F166" s="84">
        <v>4</v>
      </c>
      <c r="G166" s="84">
        <v>6</v>
      </c>
      <c r="H166" s="84">
        <v>5</v>
      </c>
      <c r="I166" s="84"/>
      <c r="J166" s="84"/>
      <c r="K166" s="85">
        <f>IF(ISBLANK(F166),"",COUNTIF(F166:J166,"&gt;=0"))</f>
        <v>3</v>
      </c>
      <c r="L166" s="85">
        <f>IF(ISBLANK(F166),"",(IF(LEFT(F166,1)="-",1,0)+IF(LEFT(G166,1)="-",1,0)+IF(LEFT(H166,1)="-",1,0)+IF(LEFT(I166,1)="-",1,0)+IF(LEFT(J166,1)="-",1,0)))</f>
        <v>0</v>
      </c>
      <c r="M166" s="86">
        <f t="shared" si="9"/>
        <v>1</v>
      </c>
      <c r="N166" s="86" t="str">
        <f t="shared" si="10"/>
        <v/>
      </c>
    </row>
    <row r="167" spans="2:15">
      <c r="B167" s="81" t="s">
        <v>277</v>
      </c>
      <c r="C167" s="82" t="str">
        <f>IF(C159&gt;"",C159,"")</f>
        <v>Lassi Lehtola</v>
      </c>
      <c r="D167" s="82" t="str">
        <f>IF(G160&gt;"",G160,"")</f>
        <v>Elmo Räsänen</v>
      </c>
      <c r="E167" s="83"/>
      <c r="F167" s="84"/>
      <c r="G167" s="84"/>
      <c r="H167" s="84"/>
      <c r="I167" s="84"/>
      <c r="J167" s="84"/>
      <c r="K167" s="85" t="str">
        <f>IF(ISBLANK(F167),"",COUNTIF(F167:J167,"&gt;=0"))</f>
        <v/>
      </c>
      <c r="L167" s="85" t="str">
        <f>IF(ISBLANK(F167),"",(IF(LEFT(F167,1)="-",1,0)+IF(LEFT(G167,1)="-",1,0)+IF(LEFT(H167,1)="-",1,0)+IF(LEFT(I167,1)="-",1,0)+IF(LEFT(J167,1)="-",1,0)))</f>
        <v/>
      </c>
      <c r="M167" s="86" t="str">
        <f t="shared" si="9"/>
        <v/>
      </c>
      <c r="N167" s="86" t="str">
        <f t="shared" si="10"/>
        <v/>
      </c>
    </row>
    <row r="168" spans="2:15">
      <c r="B168" s="81" t="s">
        <v>278</v>
      </c>
      <c r="C168" s="82" t="str">
        <f>IF(C160&gt;"",C160,"")</f>
        <v>Leon Viherlaiho</v>
      </c>
      <c r="D168" s="82" t="str">
        <f>IF(G159&gt;"",G159,"")</f>
        <v>Niko Hämäläinen</v>
      </c>
      <c r="E168" s="83"/>
      <c r="F168" s="84"/>
      <c r="G168" s="84"/>
      <c r="H168" s="84"/>
      <c r="I168" s="84"/>
      <c r="J168" s="84"/>
      <c r="K168" s="85" t="str">
        <f>IF(ISBLANK(F168),"",COUNTIF(F168:J168,"&gt;=0"))</f>
        <v/>
      </c>
      <c r="L168" s="85" t="str">
        <f>IF(ISBLANK(F168),"",(IF(LEFT(F168,1)="-",1,0)+IF(LEFT(G168,1)="-",1,0)+IF(LEFT(H168,1)="-",1,0)+IF(LEFT(I168,1)="-",1,0)+IF(LEFT(J168,1)="-",1,0)))</f>
        <v/>
      </c>
      <c r="M168" s="86" t="str">
        <f t="shared" si="9"/>
        <v/>
      </c>
      <c r="N168" s="86" t="str">
        <f t="shared" si="10"/>
        <v/>
      </c>
    </row>
    <row r="169" spans="2:15" ht="15.6">
      <c r="B169" s="56"/>
      <c r="C169" s="55"/>
      <c r="D169" s="55"/>
      <c r="E169" s="55"/>
      <c r="F169" s="55"/>
      <c r="G169" s="55"/>
      <c r="H169" s="55"/>
      <c r="I169" s="168" t="s">
        <v>279</v>
      </c>
      <c r="J169" s="168"/>
      <c r="K169" s="87">
        <f>SUM(K164:K168)</f>
        <v>9</v>
      </c>
      <c r="L169" s="87">
        <f>SUM(L164:L168)</f>
        <v>0</v>
      </c>
      <c r="M169" s="87">
        <f>SUM(M164:M168)</f>
        <v>3</v>
      </c>
      <c r="N169" s="87">
        <f>SUM(N164:N168)</f>
        <v>0</v>
      </c>
    </row>
    <row r="170" spans="2:15" ht="15.6">
      <c r="B170" s="88" t="s">
        <v>280</v>
      </c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77"/>
    </row>
    <row r="171" spans="2:15" ht="15.6">
      <c r="B171" s="89" t="s">
        <v>281</v>
      </c>
      <c r="C171" s="90"/>
      <c r="D171" s="90" t="s">
        <v>282</v>
      </c>
      <c r="E171" s="90"/>
      <c r="F171" s="90"/>
      <c r="G171" s="90" t="s">
        <v>18</v>
      </c>
      <c r="H171" s="90"/>
      <c r="I171" s="90"/>
      <c r="J171" s="91" t="s">
        <v>283</v>
      </c>
      <c r="K171" s="55"/>
      <c r="L171" s="55"/>
      <c r="M171" s="55"/>
      <c r="N171" s="77"/>
    </row>
    <row r="172" spans="2:15" ht="18" thickBot="1">
      <c r="B172" s="56"/>
      <c r="C172" s="55"/>
      <c r="D172" s="55"/>
      <c r="E172" s="55"/>
      <c r="F172" s="55"/>
      <c r="G172" s="55"/>
      <c r="H172" s="55"/>
      <c r="I172" s="55"/>
      <c r="J172" s="164" t="str">
        <f>IF(M169=3,C158,IF(N169=3,G158,""))</f>
        <v>MBF</v>
      </c>
      <c r="K172" s="164"/>
      <c r="L172" s="164"/>
      <c r="M172" s="164"/>
      <c r="N172" s="164"/>
    </row>
    <row r="173" spans="2:15" ht="18" thickBot="1">
      <c r="B173" s="92"/>
      <c r="C173" s="93"/>
      <c r="D173" s="93"/>
      <c r="E173" s="93"/>
      <c r="F173" s="93"/>
      <c r="G173" s="93"/>
      <c r="H173" s="93"/>
      <c r="I173" s="93"/>
      <c r="J173" s="94"/>
      <c r="K173" s="94"/>
      <c r="L173" s="94"/>
      <c r="M173" s="94"/>
      <c r="N173" s="95"/>
    </row>
    <row r="174" spans="2:15" ht="15" thickTop="1">
      <c r="B174" s="80" t="s">
        <v>284</v>
      </c>
    </row>
    <row r="175" spans="2:15">
      <c r="B175" t="s">
        <v>285</v>
      </c>
    </row>
    <row r="176" spans="2:15">
      <c r="B176" t="s">
        <v>286</v>
      </c>
    </row>
    <row r="182" spans="2:14" ht="15" thickBot="1"/>
    <row r="183" spans="2:14" ht="16.2" thickTop="1">
      <c r="B183" s="50"/>
      <c r="C183" s="51"/>
      <c r="D183" s="51"/>
      <c r="E183" s="51"/>
      <c r="F183" s="176" t="s">
        <v>256</v>
      </c>
      <c r="G183" s="176"/>
      <c r="H183" s="177"/>
      <c r="I183" s="177"/>
      <c r="J183" s="177"/>
      <c r="K183" s="177"/>
      <c r="L183" s="177"/>
      <c r="M183" s="177"/>
      <c r="N183" s="177"/>
    </row>
    <row r="184" spans="2:14" ht="15.6">
      <c r="B184" s="52"/>
      <c r="C184" s="53" t="s">
        <v>257</v>
      </c>
      <c r="D184" s="54"/>
      <c r="E184" s="55"/>
      <c r="F184" s="178" t="s">
        <v>258</v>
      </c>
      <c r="G184" s="178"/>
      <c r="H184" s="179"/>
      <c r="I184" s="179"/>
      <c r="J184" s="179"/>
      <c r="K184" s="179"/>
      <c r="L184" s="179"/>
      <c r="M184" s="179"/>
      <c r="N184" s="179"/>
    </row>
    <row r="185" spans="2:14" ht="15.6">
      <c r="B185" s="56"/>
      <c r="C185" s="57"/>
      <c r="D185" s="55"/>
      <c r="E185" s="55"/>
      <c r="F185" s="180" t="s">
        <v>259</v>
      </c>
      <c r="G185" s="180"/>
      <c r="H185" s="181"/>
      <c r="I185" s="181"/>
      <c r="J185" s="181"/>
      <c r="K185" s="181"/>
      <c r="L185" s="181"/>
      <c r="M185" s="181"/>
      <c r="N185" s="181"/>
    </row>
    <row r="186" spans="2:14" ht="21.6" thickBot="1">
      <c r="B186" s="58"/>
      <c r="C186" s="59" t="s">
        <v>260</v>
      </c>
      <c r="D186" s="55"/>
      <c r="E186" s="55"/>
      <c r="F186" s="169" t="s">
        <v>261</v>
      </c>
      <c r="G186" s="169"/>
      <c r="H186" s="170"/>
      <c r="I186" s="170"/>
      <c r="J186" s="170"/>
      <c r="K186" s="60" t="s">
        <v>262</v>
      </c>
      <c r="L186" s="171"/>
      <c r="M186" s="171"/>
      <c r="N186" s="171"/>
    </row>
    <row r="187" spans="2:14" ht="16.2" thickTop="1">
      <c r="B187" s="61"/>
      <c r="C187" s="55"/>
      <c r="D187" s="55"/>
      <c r="E187" s="55"/>
      <c r="F187" s="62"/>
      <c r="G187" s="55"/>
      <c r="H187" s="55"/>
      <c r="I187" s="63"/>
      <c r="J187" s="64"/>
      <c r="K187" s="64"/>
      <c r="L187" s="64"/>
      <c r="M187" s="64"/>
      <c r="N187" s="65"/>
    </row>
    <row r="188" spans="2:14" ht="16.2" thickBot="1">
      <c r="B188" s="66" t="s">
        <v>263</v>
      </c>
      <c r="C188" s="172" t="s">
        <v>306</v>
      </c>
      <c r="D188" s="172"/>
      <c r="E188" s="67"/>
      <c r="F188" s="68" t="s">
        <v>264</v>
      </c>
      <c r="G188" s="173" t="s">
        <v>293</v>
      </c>
      <c r="H188" s="173"/>
      <c r="I188" s="173"/>
      <c r="J188" s="173"/>
      <c r="K188" s="173"/>
      <c r="L188" s="173"/>
      <c r="M188" s="173"/>
      <c r="N188" s="173"/>
    </row>
    <row r="189" spans="2:14">
      <c r="B189" s="69" t="s">
        <v>265</v>
      </c>
      <c r="C189" s="174" t="s">
        <v>298</v>
      </c>
      <c r="D189" s="174"/>
      <c r="E189" s="70"/>
      <c r="F189" s="71" t="s">
        <v>266</v>
      </c>
      <c r="G189" s="175" t="s">
        <v>144</v>
      </c>
      <c r="H189" s="175"/>
      <c r="I189" s="175"/>
      <c r="J189" s="175"/>
      <c r="K189" s="175"/>
      <c r="L189" s="175"/>
      <c r="M189" s="175"/>
      <c r="N189" s="175"/>
    </row>
    <row r="190" spans="2:14">
      <c r="B190" s="72" t="s">
        <v>267</v>
      </c>
      <c r="C190" s="165" t="s">
        <v>57</v>
      </c>
      <c r="D190" s="165"/>
      <c r="E190" s="70"/>
      <c r="F190" s="73" t="s">
        <v>268</v>
      </c>
      <c r="G190" s="166" t="s">
        <v>103</v>
      </c>
      <c r="H190" s="166"/>
      <c r="I190" s="166"/>
      <c r="J190" s="166"/>
      <c r="K190" s="166"/>
      <c r="L190" s="166"/>
      <c r="M190" s="166"/>
      <c r="N190" s="166"/>
    </row>
    <row r="191" spans="2:14">
      <c r="B191" s="72" t="s">
        <v>269</v>
      </c>
      <c r="C191" s="165" t="s">
        <v>74</v>
      </c>
      <c r="D191" s="165"/>
      <c r="E191" s="70"/>
      <c r="F191" s="74" t="s">
        <v>270</v>
      </c>
      <c r="G191" s="166" t="s">
        <v>148</v>
      </c>
      <c r="H191" s="166"/>
      <c r="I191" s="166"/>
      <c r="J191" s="166"/>
      <c r="K191" s="166"/>
      <c r="L191" s="166"/>
      <c r="M191" s="166"/>
      <c r="N191" s="166"/>
    </row>
    <row r="192" spans="2:14" ht="15.6">
      <c r="B192" s="56"/>
      <c r="C192" s="55"/>
      <c r="D192" s="55"/>
      <c r="E192" s="55"/>
      <c r="F192" s="62"/>
      <c r="G192" s="75"/>
      <c r="H192" s="75"/>
      <c r="I192" s="75"/>
      <c r="J192" s="55"/>
      <c r="K192" s="55"/>
      <c r="L192" s="55"/>
      <c r="M192" s="76"/>
      <c r="N192" s="77"/>
    </row>
    <row r="193" spans="2:15" ht="15.6">
      <c r="B193" s="78" t="s">
        <v>271</v>
      </c>
      <c r="C193" s="55"/>
      <c r="D193" s="55"/>
      <c r="E193" s="55"/>
      <c r="F193" s="73">
        <v>1</v>
      </c>
      <c r="G193" s="73">
        <v>2</v>
      </c>
      <c r="H193" s="73">
        <v>3</v>
      </c>
      <c r="I193" s="73">
        <v>4</v>
      </c>
      <c r="J193" s="73">
        <v>5</v>
      </c>
      <c r="K193" s="167" t="s">
        <v>4</v>
      </c>
      <c r="L193" s="167"/>
      <c r="M193" s="73" t="s">
        <v>272</v>
      </c>
      <c r="N193" s="79" t="s">
        <v>273</v>
      </c>
      <c r="O193" s="80"/>
    </row>
    <row r="194" spans="2:15">
      <c r="B194" s="81" t="s">
        <v>274</v>
      </c>
      <c r="C194" s="82" t="str">
        <f>IF(C189&gt;"",C189,"")</f>
        <v>Huy Chau Dinh</v>
      </c>
      <c r="D194" s="82" t="str">
        <f>IF(G189&gt;"",G189,"")</f>
        <v>Mihai Girlea</v>
      </c>
      <c r="E194" s="83"/>
      <c r="F194" s="84">
        <v>6</v>
      </c>
      <c r="G194" s="84">
        <v>-6</v>
      </c>
      <c r="H194" s="84">
        <v>6</v>
      </c>
      <c r="I194" s="84">
        <v>7</v>
      </c>
      <c r="J194" s="84"/>
      <c r="K194" s="85">
        <f>IF(ISBLANK(F194),"",COUNTIF(F194:J194,"&gt;=0"))</f>
        <v>3</v>
      </c>
      <c r="L194" s="85">
        <f>IF(ISBLANK(F194),"",(IF(LEFT(F194,1)="-",1,0)+IF(LEFT(G194,1)="-",1,0)+IF(LEFT(H194,1)="-",1,0)+IF(LEFT(I194,1)="-",1,0)+IF(LEFT(J194,1)="-",1,0)))</f>
        <v>1</v>
      </c>
      <c r="M194" s="86">
        <f t="shared" ref="M194:M198" si="11">IF(K194=3,1,"")</f>
        <v>1</v>
      </c>
      <c r="N194" s="86" t="str">
        <f t="shared" ref="N194:N198" si="12">IF(L194=3,1,"")</f>
        <v/>
      </c>
    </row>
    <row r="195" spans="2:15">
      <c r="B195" s="81" t="s">
        <v>275</v>
      </c>
      <c r="C195" s="82" t="str">
        <f>IF(C190&gt;"",C190,"")</f>
        <v>Meelis Kärner</v>
      </c>
      <c r="D195" s="82" t="str">
        <f>IF(G190&gt;"",G190,"")</f>
        <v>Patrik Södergård</v>
      </c>
      <c r="E195" s="83"/>
      <c r="F195" s="84">
        <v>-9</v>
      </c>
      <c r="G195" s="84">
        <v>-9</v>
      </c>
      <c r="H195" s="84">
        <v>1</v>
      </c>
      <c r="I195" s="84">
        <v>5</v>
      </c>
      <c r="J195" s="84">
        <v>4</v>
      </c>
      <c r="K195" s="85">
        <f>IF(ISBLANK(F195),"",COUNTIF(F195:J195,"&gt;=0"))</f>
        <v>3</v>
      </c>
      <c r="L195" s="85">
        <f>IF(ISBLANK(F195),"",(IF(LEFT(F195,1)="-",1,0)+IF(LEFT(G195,1)="-",1,0)+IF(LEFT(H195,1)="-",1,0)+IF(LEFT(I195,1)="-",1,0)+IF(LEFT(J195,1)="-",1,0)))</f>
        <v>2</v>
      </c>
      <c r="M195" s="86">
        <f t="shared" si="11"/>
        <v>1</v>
      </c>
      <c r="N195" s="86" t="str">
        <f t="shared" si="12"/>
        <v/>
      </c>
    </row>
    <row r="196" spans="2:15">
      <c r="B196" s="81" t="s">
        <v>276</v>
      </c>
      <c r="C196" s="82" t="str">
        <f>IF(C191&gt;"",C191,"")</f>
        <v>Leonid Pullinen</v>
      </c>
      <c r="D196" s="82" t="str">
        <f>IF(G191&gt;"",G191,"")</f>
        <v>Olavi Moilanen</v>
      </c>
      <c r="E196" s="83"/>
      <c r="F196" s="84">
        <v>5</v>
      </c>
      <c r="G196" s="84">
        <v>10</v>
      </c>
      <c r="H196" s="84">
        <v>1</v>
      </c>
      <c r="I196" s="84"/>
      <c r="J196" s="84"/>
      <c r="K196" s="85">
        <f>IF(ISBLANK(F196),"",COUNTIF(F196:J196,"&gt;=0"))</f>
        <v>3</v>
      </c>
      <c r="L196" s="85">
        <f>IF(ISBLANK(F196),"",(IF(LEFT(F196,1)="-",1,0)+IF(LEFT(G196,1)="-",1,0)+IF(LEFT(H196,1)="-",1,0)+IF(LEFT(I196,1)="-",1,0)+IF(LEFT(J196,1)="-",1,0)))</f>
        <v>0</v>
      </c>
      <c r="M196" s="86">
        <f t="shared" si="11"/>
        <v>1</v>
      </c>
      <c r="N196" s="86" t="str">
        <f t="shared" si="12"/>
        <v/>
      </c>
    </row>
    <row r="197" spans="2:15">
      <c r="B197" s="81" t="s">
        <v>277</v>
      </c>
      <c r="C197" s="82" t="str">
        <f>IF(C189&gt;"",C189,"")</f>
        <v>Huy Chau Dinh</v>
      </c>
      <c r="D197" s="82" t="str">
        <f>IF(G190&gt;"",G190,"")</f>
        <v>Patrik Södergård</v>
      </c>
      <c r="E197" s="83"/>
      <c r="F197" s="84"/>
      <c r="G197" s="84"/>
      <c r="H197" s="84"/>
      <c r="I197" s="84"/>
      <c r="J197" s="84"/>
      <c r="K197" s="85" t="str">
        <f>IF(ISBLANK(F197),"",COUNTIF(F197:J197,"&gt;=0"))</f>
        <v/>
      </c>
      <c r="L197" s="85" t="str">
        <f>IF(ISBLANK(F197),"",(IF(LEFT(F197,1)="-",1,0)+IF(LEFT(G197,1)="-",1,0)+IF(LEFT(H197,1)="-",1,0)+IF(LEFT(I197,1)="-",1,0)+IF(LEFT(J197,1)="-",1,0)))</f>
        <v/>
      </c>
      <c r="M197" s="86" t="str">
        <f t="shared" si="11"/>
        <v/>
      </c>
      <c r="N197" s="86" t="str">
        <f t="shared" si="12"/>
        <v/>
      </c>
    </row>
    <row r="198" spans="2:15">
      <c r="B198" s="81" t="s">
        <v>278</v>
      </c>
      <c r="C198" s="82" t="str">
        <f>IF(C190&gt;"",C190,"")</f>
        <v>Meelis Kärner</v>
      </c>
      <c r="D198" s="82" t="str">
        <f>IF(G189&gt;"",G189,"")</f>
        <v>Mihai Girlea</v>
      </c>
      <c r="E198" s="83"/>
      <c r="F198" s="84"/>
      <c r="G198" s="84"/>
      <c r="H198" s="84"/>
      <c r="I198" s="84"/>
      <c r="J198" s="84"/>
      <c r="K198" s="85" t="str">
        <f>IF(ISBLANK(F198),"",COUNTIF(F198:J198,"&gt;=0"))</f>
        <v/>
      </c>
      <c r="L198" s="85" t="str">
        <f>IF(ISBLANK(F198),"",(IF(LEFT(F198,1)="-",1,0)+IF(LEFT(G198,1)="-",1,0)+IF(LEFT(H198,1)="-",1,0)+IF(LEFT(I198,1)="-",1,0)+IF(LEFT(J198,1)="-",1,0)))</f>
        <v/>
      </c>
      <c r="M198" s="86" t="str">
        <f t="shared" si="11"/>
        <v/>
      </c>
      <c r="N198" s="86" t="str">
        <f t="shared" si="12"/>
        <v/>
      </c>
    </row>
    <row r="199" spans="2:15" ht="15.6">
      <c r="B199" s="56"/>
      <c r="C199" s="55"/>
      <c r="D199" s="55"/>
      <c r="E199" s="55"/>
      <c r="F199" s="55"/>
      <c r="G199" s="55"/>
      <c r="H199" s="55"/>
      <c r="I199" s="168" t="s">
        <v>279</v>
      </c>
      <c r="J199" s="168"/>
      <c r="K199" s="87">
        <f>SUM(K194:K198)</f>
        <v>9</v>
      </c>
      <c r="L199" s="87">
        <f>SUM(L194:L198)</f>
        <v>3</v>
      </c>
      <c r="M199" s="87">
        <f>SUM(M194:M198)</f>
        <v>3</v>
      </c>
      <c r="N199" s="87">
        <f>SUM(N194:N198)</f>
        <v>0</v>
      </c>
    </row>
    <row r="200" spans="2:15" ht="15.6">
      <c r="B200" s="88" t="s">
        <v>280</v>
      </c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77"/>
    </row>
    <row r="201" spans="2:15" ht="15.6">
      <c r="B201" s="89" t="s">
        <v>281</v>
      </c>
      <c r="C201" s="90"/>
      <c r="D201" s="90" t="s">
        <v>282</v>
      </c>
      <c r="E201" s="90"/>
      <c r="F201" s="90"/>
      <c r="G201" s="90" t="s">
        <v>18</v>
      </c>
      <c r="H201" s="90"/>
      <c r="I201" s="90"/>
      <c r="J201" s="91" t="s">
        <v>283</v>
      </c>
      <c r="K201" s="55"/>
      <c r="L201" s="55"/>
      <c r="M201" s="55"/>
      <c r="N201" s="77"/>
    </row>
    <row r="202" spans="2:15" ht="18" thickBot="1">
      <c r="B202" s="56"/>
      <c r="C202" s="55"/>
      <c r="D202" s="55"/>
      <c r="E202" s="55"/>
      <c r="F202" s="55"/>
      <c r="G202" s="55"/>
      <c r="H202" s="55"/>
      <c r="I202" s="55"/>
      <c r="J202" s="164" t="str">
        <f>IF(M199=3,C188,IF(N199=3,G188,""))</f>
        <v>PT ESPOO 2</v>
      </c>
      <c r="K202" s="164"/>
      <c r="L202" s="164"/>
      <c r="M202" s="164"/>
      <c r="N202" s="164"/>
    </row>
    <row r="203" spans="2:15" ht="18" thickBot="1">
      <c r="B203" s="92"/>
      <c r="C203" s="93"/>
      <c r="D203" s="93"/>
      <c r="E203" s="93"/>
      <c r="F203" s="93"/>
      <c r="G203" s="93"/>
      <c r="H203" s="93"/>
      <c r="I203" s="93"/>
      <c r="J203" s="94"/>
      <c r="K203" s="94"/>
      <c r="L203" s="94"/>
      <c r="M203" s="94"/>
      <c r="N203" s="95"/>
    </row>
    <row r="204" spans="2:15" ht="15" thickTop="1">
      <c r="B204" s="80" t="s">
        <v>284</v>
      </c>
    </row>
    <row r="205" spans="2:15">
      <c r="B205" t="s">
        <v>285</v>
      </c>
    </row>
    <row r="206" spans="2:15">
      <c r="B206" t="s">
        <v>286</v>
      </c>
    </row>
    <row r="212" spans="2:15" ht="15" thickBot="1"/>
    <row r="213" spans="2:15" ht="16.2" thickTop="1">
      <c r="B213" s="50"/>
      <c r="C213" s="51"/>
      <c r="D213" s="51"/>
      <c r="E213" s="51"/>
      <c r="F213" s="176" t="s">
        <v>256</v>
      </c>
      <c r="G213" s="176"/>
      <c r="H213" s="177"/>
      <c r="I213" s="177"/>
      <c r="J213" s="177"/>
      <c r="K213" s="177"/>
      <c r="L213" s="177"/>
      <c r="M213" s="177"/>
      <c r="N213" s="177"/>
    </row>
    <row r="214" spans="2:15" ht="15.6">
      <c r="B214" s="52"/>
      <c r="C214" s="53" t="s">
        <v>257</v>
      </c>
      <c r="D214" s="54"/>
      <c r="E214" s="55"/>
      <c r="F214" s="178" t="s">
        <v>258</v>
      </c>
      <c r="G214" s="178"/>
      <c r="H214" s="179"/>
      <c r="I214" s="179"/>
      <c r="J214" s="179"/>
      <c r="K214" s="179"/>
      <c r="L214" s="179"/>
      <c r="M214" s="179"/>
      <c r="N214" s="179"/>
    </row>
    <row r="215" spans="2:15" ht="15.6">
      <c r="B215" s="56"/>
      <c r="C215" s="57"/>
      <c r="D215" s="55"/>
      <c r="E215" s="55"/>
      <c r="F215" s="180" t="s">
        <v>259</v>
      </c>
      <c r="G215" s="180"/>
      <c r="H215" s="181"/>
      <c r="I215" s="181"/>
      <c r="J215" s="181"/>
      <c r="K215" s="181"/>
      <c r="L215" s="181"/>
      <c r="M215" s="181"/>
      <c r="N215" s="181"/>
    </row>
    <row r="216" spans="2:15" ht="21.6" thickBot="1">
      <c r="B216" s="58"/>
      <c r="C216" s="59" t="s">
        <v>260</v>
      </c>
      <c r="D216" s="55"/>
      <c r="E216" s="55"/>
      <c r="F216" s="169" t="s">
        <v>261</v>
      </c>
      <c r="G216" s="169"/>
      <c r="H216" s="170"/>
      <c r="I216" s="170"/>
      <c r="J216" s="170"/>
      <c r="K216" s="60" t="s">
        <v>262</v>
      </c>
      <c r="L216" s="171"/>
      <c r="M216" s="171"/>
      <c r="N216" s="171"/>
    </row>
    <row r="217" spans="2:15" ht="16.2" thickTop="1">
      <c r="B217" s="61"/>
      <c r="C217" s="55"/>
      <c r="D217" s="55"/>
      <c r="E217" s="55"/>
      <c r="F217" s="62"/>
      <c r="G217" s="55"/>
      <c r="H217" s="55"/>
      <c r="I217" s="63"/>
      <c r="J217" s="64"/>
      <c r="K217" s="64"/>
      <c r="L217" s="64"/>
      <c r="M217" s="64"/>
      <c r="N217" s="65"/>
    </row>
    <row r="218" spans="2:15" ht="16.2" thickBot="1">
      <c r="B218" s="66" t="s">
        <v>263</v>
      </c>
      <c r="C218" s="172" t="s">
        <v>311</v>
      </c>
      <c r="D218" s="172"/>
      <c r="E218" s="67"/>
      <c r="F218" s="68" t="s">
        <v>264</v>
      </c>
      <c r="G218" s="173" t="s">
        <v>303</v>
      </c>
      <c r="H218" s="173"/>
      <c r="I218" s="173"/>
      <c r="J218" s="173"/>
      <c r="K218" s="173"/>
      <c r="L218" s="173"/>
      <c r="M218" s="173"/>
      <c r="N218" s="173"/>
    </row>
    <row r="219" spans="2:15">
      <c r="B219" s="69" t="s">
        <v>265</v>
      </c>
      <c r="C219" s="174" t="s">
        <v>75</v>
      </c>
      <c r="D219" s="174"/>
      <c r="E219" s="70"/>
      <c r="F219" s="71" t="s">
        <v>266</v>
      </c>
      <c r="G219" s="175" t="s">
        <v>107</v>
      </c>
      <c r="H219" s="175"/>
      <c r="I219" s="175"/>
      <c r="J219" s="175"/>
      <c r="K219" s="175"/>
      <c r="L219" s="175"/>
      <c r="M219" s="175"/>
      <c r="N219" s="175"/>
    </row>
    <row r="220" spans="2:15">
      <c r="B220" s="72" t="s">
        <v>267</v>
      </c>
      <c r="C220" s="165" t="s">
        <v>72</v>
      </c>
      <c r="D220" s="165"/>
      <c r="E220" s="70"/>
      <c r="F220" s="73" t="s">
        <v>268</v>
      </c>
      <c r="G220" s="166" t="s">
        <v>105</v>
      </c>
      <c r="H220" s="166"/>
      <c r="I220" s="166"/>
      <c r="J220" s="166"/>
      <c r="K220" s="166"/>
      <c r="L220" s="166"/>
      <c r="M220" s="166"/>
      <c r="N220" s="166"/>
    </row>
    <row r="221" spans="2:15">
      <c r="B221" s="72" t="s">
        <v>269</v>
      </c>
      <c r="C221" s="165" t="s">
        <v>65</v>
      </c>
      <c r="D221" s="165"/>
      <c r="E221" s="70"/>
      <c r="F221" s="74" t="s">
        <v>270</v>
      </c>
      <c r="G221" s="166" t="s">
        <v>112</v>
      </c>
      <c r="H221" s="166"/>
      <c r="I221" s="166"/>
      <c r="J221" s="166"/>
      <c r="K221" s="166"/>
      <c r="L221" s="166"/>
      <c r="M221" s="166"/>
      <c r="N221" s="166"/>
    </row>
    <row r="222" spans="2:15" ht="15.6">
      <c r="B222" s="56"/>
      <c r="C222" s="55"/>
      <c r="D222" s="55"/>
      <c r="E222" s="55"/>
      <c r="F222" s="62"/>
      <c r="G222" s="75"/>
      <c r="H222" s="75"/>
      <c r="I222" s="75"/>
      <c r="J222" s="55"/>
      <c r="K222" s="55"/>
      <c r="L222" s="55"/>
      <c r="M222" s="76"/>
      <c r="N222" s="77"/>
    </row>
    <row r="223" spans="2:15" ht="15.6">
      <c r="B223" s="78" t="s">
        <v>271</v>
      </c>
      <c r="C223" s="55"/>
      <c r="D223" s="55"/>
      <c r="E223" s="55"/>
      <c r="F223" s="73">
        <v>1</v>
      </c>
      <c r="G223" s="73">
        <v>2</v>
      </c>
      <c r="H223" s="73">
        <v>3</v>
      </c>
      <c r="I223" s="73">
        <v>4</v>
      </c>
      <c r="J223" s="73">
        <v>5</v>
      </c>
      <c r="K223" s="167" t="s">
        <v>4</v>
      </c>
      <c r="L223" s="167"/>
      <c r="M223" s="73" t="s">
        <v>272</v>
      </c>
      <c r="N223" s="79" t="s">
        <v>273</v>
      </c>
      <c r="O223" s="80"/>
    </row>
    <row r="224" spans="2:15">
      <c r="B224" s="81" t="s">
        <v>274</v>
      </c>
      <c r="C224" s="82" t="str">
        <f>IF(C219&gt;"",C219,"")</f>
        <v>Tomi Lehtonen</v>
      </c>
      <c r="D224" s="82" t="str">
        <f>IF(G219&gt;"",G219,"")</f>
        <v>Yuri Afanassiev</v>
      </c>
      <c r="E224" s="83"/>
      <c r="F224" s="84">
        <v>8</v>
      </c>
      <c r="G224" s="84">
        <v>3</v>
      </c>
      <c r="H224" s="84">
        <v>11</v>
      </c>
      <c r="I224" s="84"/>
      <c r="J224" s="84"/>
      <c r="K224" s="85">
        <f>IF(ISBLANK(F224),"",COUNTIF(F224:J224,"&gt;=0"))</f>
        <v>3</v>
      </c>
      <c r="L224" s="85">
        <f>IF(ISBLANK(F224),"",(IF(LEFT(F224,1)="-",1,0)+IF(LEFT(G224,1)="-",1,0)+IF(LEFT(H224,1)="-",1,0)+IF(LEFT(I224,1)="-",1,0)+IF(LEFT(J224,1)="-",1,0)))</f>
        <v>0</v>
      </c>
      <c r="M224" s="86">
        <f t="shared" ref="M224:M228" si="13">IF(K224=3,1,"")</f>
        <v>1</v>
      </c>
      <c r="N224" s="86" t="str">
        <f t="shared" ref="N224:N228" si="14">IF(L224=3,1,"")</f>
        <v/>
      </c>
    </row>
    <row r="225" spans="2:14">
      <c r="B225" s="81" t="s">
        <v>275</v>
      </c>
      <c r="C225" s="82" t="str">
        <f>IF(C220&gt;"",C220,"")</f>
        <v>Markus Perkkiö</v>
      </c>
      <c r="D225" s="82" t="str">
        <f>IF(G220&gt;"",G220,"")</f>
        <v>Otto Suokas</v>
      </c>
      <c r="E225" s="83"/>
      <c r="F225" s="84">
        <v>9</v>
      </c>
      <c r="G225" s="84">
        <v>4</v>
      </c>
      <c r="H225" s="84">
        <v>10</v>
      </c>
      <c r="I225" s="84"/>
      <c r="J225" s="84"/>
      <c r="K225" s="85">
        <f>IF(ISBLANK(F225),"",COUNTIF(F225:J225,"&gt;=0"))</f>
        <v>3</v>
      </c>
      <c r="L225" s="85">
        <f>IF(ISBLANK(F225),"",(IF(LEFT(F225,1)="-",1,0)+IF(LEFT(G225,1)="-",1,0)+IF(LEFT(H225,1)="-",1,0)+IF(LEFT(I225,1)="-",1,0)+IF(LEFT(J225,1)="-",1,0)))</f>
        <v>0</v>
      </c>
      <c r="M225" s="86">
        <f t="shared" si="13"/>
        <v>1</v>
      </c>
      <c r="N225" s="86" t="str">
        <f t="shared" si="14"/>
        <v/>
      </c>
    </row>
    <row r="226" spans="2:14">
      <c r="B226" s="81" t="s">
        <v>276</v>
      </c>
      <c r="C226" s="82" t="str">
        <f>IF(C221&gt;"",C221,"")</f>
        <v>Juhana Tuuttila</v>
      </c>
      <c r="D226" s="82" t="str">
        <f>IF(G221&gt;"",G221,"")</f>
        <v>Ilari Sell</v>
      </c>
      <c r="E226" s="83"/>
      <c r="F226" s="84">
        <v>8</v>
      </c>
      <c r="G226" s="84">
        <v>9</v>
      </c>
      <c r="H226" s="84">
        <v>6</v>
      </c>
      <c r="I226" s="84"/>
      <c r="J226" s="84"/>
      <c r="K226" s="85">
        <f>IF(ISBLANK(F226),"",COUNTIF(F226:J226,"&gt;=0"))</f>
        <v>3</v>
      </c>
      <c r="L226" s="85">
        <f>IF(ISBLANK(F226),"",(IF(LEFT(F226,1)="-",1,0)+IF(LEFT(G226,1)="-",1,0)+IF(LEFT(H226,1)="-",1,0)+IF(LEFT(I226,1)="-",1,0)+IF(LEFT(J226,1)="-",1,0)))</f>
        <v>0</v>
      </c>
      <c r="M226" s="86">
        <f t="shared" si="13"/>
        <v>1</v>
      </c>
      <c r="N226" s="86" t="str">
        <f t="shared" si="14"/>
        <v/>
      </c>
    </row>
    <row r="227" spans="2:14">
      <c r="B227" s="81" t="s">
        <v>277</v>
      </c>
      <c r="C227" s="82" t="str">
        <f>IF(C219&gt;"",C219,"")</f>
        <v>Tomi Lehtonen</v>
      </c>
      <c r="D227" s="82" t="str">
        <f>IF(G220&gt;"",G220,"")</f>
        <v>Otto Suokas</v>
      </c>
      <c r="E227" s="83"/>
      <c r="F227" s="84"/>
      <c r="G227" s="84"/>
      <c r="H227" s="84"/>
      <c r="I227" s="84"/>
      <c r="J227" s="84"/>
      <c r="K227" s="85" t="str">
        <f>IF(ISBLANK(F227),"",COUNTIF(F227:J227,"&gt;=0"))</f>
        <v/>
      </c>
      <c r="L227" s="85" t="str">
        <f>IF(ISBLANK(F227),"",(IF(LEFT(F227,1)="-",1,0)+IF(LEFT(G227,1)="-",1,0)+IF(LEFT(H227,1)="-",1,0)+IF(LEFT(I227,1)="-",1,0)+IF(LEFT(J227,1)="-",1,0)))</f>
        <v/>
      </c>
      <c r="M227" s="86" t="str">
        <f t="shared" si="13"/>
        <v/>
      </c>
      <c r="N227" s="86" t="str">
        <f t="shared" si="14"/>
        <v/>
      </c>
    </row>
    <row r="228" spans="2:14">
      <c r="B228" s="81" t="s">
        <v>278</v>
      </c>
      <c r="C228" s="82" t="str">
        <f>IF(C220&gt;"",C220,"")</f>
        <v>Markus Perkkiö</v>
      </c>
      <c r="D228" s="82" t="str">
        <f>IF(G219&gt;"",G219,"")</f>
        <v>Yuri Afanassiev</v>
      </c>
      <c r="E228" s="83"/>
      <c r="F228" s="84"/>
      <c r="G228" s="84"/>
      <c r="H228" s="84"/>
      <c r="I228" s="84"/>
      <c r="J228" s="84"/>
      <c r="K228" s="85" t="str">
        <f>IF(ISBLANK(F228),"",COUNTIF(F228:J228,"&gt;=0"))</f>
        <v/>
      </c>
      <c r="L228" s="85" t="str">
        <f>IF(ISBLANK(F228),"",(IF(LEFT(F228,1)="-",1,0)+IF(LEFT(G228,1)="-",1,0)+IF(LEFT(H228,1)="-",1,0)+IF(LEFT(I228,1)="-",1,0)+IF(LEFT(J228,1)="-",1,0)))</f>
        <v/>
      </c>
      <c r="M228" s="86" t="str">
        <f t="shared" si="13"/>
        <v/>
      </c>
      <c r="N228" s="86" t="str">
        <f t="shared" si="14"/>
        <v/>
      </c>
    </row>
    <row r="229" spans="2:14" ht="15.6">
      <c r="B229" s="56"/>
      <c r="C229" s="55"/>
      <c r="D229" s="55"/>
      <c r="E229" s="55"/>
      <c r="F229" s="55"/>
      <c r="G229" s="55"/>
      <c r="H229" s="55"/>
      <c r="I229" s="168" t="s">
        <v>279</v>
      </c>
      <c r="J229" s="168"/>
      <c r="K229" s="87">
        <f>SUM(K224:K228)</f>
        <v>9</v>
      </c>
      <c r="L229" s="87">
        <f>SUM(L224:L228)</f>
        <v>0</v>
      </c>
      <c r="M229" s="87">
        <f>SUM(M224:M228)</f>
        <v>3</v>
      </c>
      <c r="N229" s="87">
        <f>SUM(N224:N228)</f>
        <v>0</v>
      </c>
    </row>
    <row r="230" spans="2:14" ht="15.6">
      <c r="B230" s="88" t="s">
        <v>280</v>
      </c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77"/>
    </row>
    <row r="231" spans="2:14" ht="15.6">
      <c r="B231" s="89" t="s">
        <v>281</v>
      </c>
      <c r="C231" s="90"/>
      <c r="D231" s="90" t="s">
        <v>282</v>
      </c>
      <c r="E231" s="90"/>
      <c r="F231" s="90"/>
      <c r="G231" s="90" t="s">
        <v>18</v>
      </c>
      <c r="H231" s="90"/>
      <c r="I231" s="90"/>
      <c r="J231" s="91" t="s">
        <v>283</v>
      </c>
      <c r="K231" s="55"/>
      <c r="L231" s="55"/>
      <c r="M231" s="55"/>
      <c r="N231" s="77"/>
    </row>
    <row r="232" spans="2:14" ht="18" thickBot="1">
      <c r="B232" s="56"/>
      <c r="C232" s="55"/>
      <c r="D232" s="55"/>
      <c r="E232" s="55"/>
      <c r="F232" s="55"/>
      <c r="G232" s="55"/>
      <c r="H232" s="55"/>
      <c r="I232" s="55"/>
      <c r="J232" s="164" t="str">
        <f>IF(M229=3,C218,IF(N229=3,G218,""))</f>
        <v>PT JYVÄSKYLÄ 1</v>
      </c>
      <c r="K232" s="164"/>
      <c r="L232" s="164"/>
      <c r="M232" s="164"/>
      <c r="N232" s="164"/>
    </row>
    <row r="233" spans="2:14" ht="18" thickBot="1">
      <c r="B233" s="92"/>
      <c r="C233" s="93"/>
      <c r="D233" s="93"/>
      <c r="E233" s="93"/>
      <c r="F233" s="93"/>
      <c r="G233" s="93"/>
      <c r="H233" s="93"/>
      <c r="I233" s="93"/>
      <c r="J233" s="94"/>
      <c r="K233" s="94"/>
      <c r="L233" s="94"/>
      <c r="M233" s="94"/>
      <c r="N233" s="95"/>
    </row>
    <row r="234" spans="2:14" ht="15" thickTop="1">
      <c r="B234" s="80" t="s">
        <v>284</v>
      </c>
    </row>
    <row r="235" spans="2:14">
      <c r="B235" t="s">
        <v>285</v>
      </c>
    </row>
    <row r="236" spans="2:14">
      <c r="B236" t="s">
        <v>286</v>
      </c>
    </row>
    <row r="242" spans="2:15" ht="15" thickBot="1"/>
    <row r="243" spans="2:15" ht="16.2" thickTop="1">
      <c r="B243" s="50"/>
      <c r="C243" s="51"/>
      <c r="D243" s="51"/>
      <c r="E243" s="51"/>
      <c r="F243" s="176" t="s">
        <v>256</v>
      </c>
      <c r="G243" s="176"/>
      <c r="H243" s="177"/>
      <c r="I243" s="177"/>
      <c r="J243" s="177"/>
      <c r="K243" s="177"/>
      <c r="L243" s="177"/>
      <c r="M243" s="177"/>
      <c r="N243" s="177"/>
    </row>
    <row r="244" spans="2:15" ht="15.6">
      <c r="B244" s="52"/>
      <c r="C244" s="53" t="s">
        <v>257</v>
      </c>
      <c r="D244" s="54"/>
      <c r="E244" s="55"/>
      <c r="F244" s="178" t="s">
        <v>258</v>
      </c>
      <c r="G244" s="178"/>
      <c r="H244" s="179"/>
      <c r="I244" s="179"/>
      <c r="J244" s="179"/>
      <c r="K244" s="179"/>
      <c r="L244" s="179"/>
      <c r="M244" s="179"/>
      <c r="N244" s="179"/>
    </row>
    <row r="245" spans="2:15" ht="15.6">
      <c r="B245" s="56"/>
      <c r="C245" s="57"/>
      <c r="D245" s="55"/>
      <c r="E245" s="55"/>
      <c r="F245" s="180" t="s">
        <v>259</v>
      </c>
      <c r="G245" s="180"/>
      <c r="H245" s="181"/>
      <c r="I245" s="181"/>
      <c r="J245" s="181"/>
      <c r="K245" s="181"/>
      <c r="L245" s="181"/>
      <c r="M245" s="181"/>
      <c r="N245" s="181"/>
    </row>
    <row r="246" spans="2:15" ht="21.6" thickBot="1">
      <c r="B246" s="58"/>
      <c r="C246" s="59" t="s">
        <v>260</v>
      </c>
      <c r="D246" s="55"/>
      <c r="E246" s="55"/>
      <c r="F246" s="169" t="s">
        <v>261</v>
      </c>
      <c r="G246" s="169"/>
      <c r="H246" s="170"/>
      <c r="I246" s="170"/>
      <c r="J246" s="170"/>
      <c r="K246" s="60" t="s">
        <v>262</v>
      </c>
      <c r="L246" s="171"/>
      <c r="M246" s="171"/>
      <c r="N246" s="171"/>
    </row>
    <row r="247" spans="2:15" ht="16.2" thickTop="1">
      <c r="B247" s="61"/>
      <c r="C247" s="55"/>
      <c r="D247" s="55"/>
      <c r="E247" s="55"/>
      <c r="F247" s="62"/>
      <c r="G247" s="55"/>
      <c r="H247" s="55"/>
      <c r="I247" s="63"/>
      <c r="J247" s="64"/>
      <c r="K247" s="64"/>
      <c r="L247" s="64"/>
      <c r="M247" s="64"/>
      <c r="N247" s="65"/>
    </row>
    <row r="248" spans="2:15" ht="16.2" thickBot="1">
      <c r="B248" s="66" t="s">
        <v>263</v>
      </c>
      <c r="C248" s="172" t="s">
        <v>44</v>
      </c>
      <c r="D248" s="172"/>
      <c r="E248" s="67"/>
      <c r="F248" s="68" t="s">
        <v>264</v>
      </c>
      <c r="G248" s="173" t="s">
        <v>306</v>
      </c>
      <c r="H248" s="173"/>
      <c r="I248" s="173"/>
      <c r="J248" s="173"/>
      <c r="K248" s="173"/>
      <c r="L248" s="173"/>
      <c r="M248" s="173"/>
      <c r="N248" s="173"/>
    </row>
    <row r="249" spans="2:15">
      <c r="B249" s="69" t="s">
        <v>265</v>
      </c>
      <c r="C249" s="174" t="s">
        <v>294</v>
      </c>
      <c r="D249" s="174"/>
      <c r="E249" s="70"/>
      <c r="F249" s="71" t="s">
        <v>266</v>
      </c>
      <c r="G249" s="175" t="s">
        <v>74</v>
      </c>
      <c r="H249" s="175"/>
      <c r="I249" s="175"/>
      <c r="J249" s="175"/>
      <c r="K249" s="175"/>
      <c r="L249" s="175"/>
      <c r="M249" s="175"/>
      <c r="N249" s="175"/>
    </row>
    <row r="250" spans="2:15">
      <c r="B250" s="72" t="s">
        <v>267</v>
      </c>
      <c r="C250" s="165" t="s">
        <v>43</v>
      </c>
      <c r="D250" s="165"/>
      <c r="E250" s="70"/>
      <c r="F250" s="73" t="s">
        <v>268</v>
      </c>
      <c r="G250" s="166" t="s">
        <v>298</v>
      </c>
      <c r="H250" s="166"/>
      <c r="I250" s="166"/>
      <c r="J250" s="166"/>
      <c r="K250" s="166"/>
      <c r="L250" s="166"/>
      <c r="M250" s="166"/>
      <c r="N250" s="166"/>
    </row>
    <row r="251" spans="2:15">
      <c r="B251" s="72" t="s">
        <v>269</v>
      </c>
      <c r="C251" s="165" t="s">
        <v>70</v>
      </c>
      <c r="D251" s="165"/>
      <c r="E251" s="70"/>
      <c r="F251" s="74" t="s">
        <v>270</v>
      </c>
      <c r="G251" s="166" t="s">
        <v>57</v>
      </c>
      <c r="H251" s="166"/>
      <c r="I251" s="166"/>
      <c r="J251" s="166"/>
      <c r="K251" s="166"/>
      <c r="L251" s="166"/>
      <c r="M251" s="166"/>
      <c r="N251" s="166"/>
    </row>
    <row r="252" spans="2:15" ht="15.6">
      <c r="B252" s="56"/>
      <c r="C252" s="55"/>
      <c r="D252" s="55"/>
      <c r="E252" s="55"/>
      <c r="F252" s="62"/>
      <c r="G252" s="75"/>
      <c r="H252" s="75"/>
      <c r="I252" s="75"/>
      <c r="J252" s="55"/>
      <c r="K252" s="55"/>
      <c r="L252" s="55"/>
      <c r="M252" s="76"/>
      <c r="N252" s="77"/>
    </row>
    <row r="253" spans="2:15" ht="15.6">
      <c r="B253" s="78" t="s">
        <v>271</v>
      </c>
      <c r="C253" s="55"/>
      <c r="D253" s="55"/>
      <c r="E253" s="55"/>
      <c r="F253" s="73">
        <v>1</v>
      </c>
      <c r="G253" s="73">
        <v>2</v>
      </c>
      <c r="H253" s="73">
        <v>3</v>
      </c>
      <c r="I253" s="73">
        <v>4</v>
      </c>
      <c r="J253" s="73">
        <v>5</v>
      </c>
      <c r="K253" s="167" t="s">
        <v>4</v>
      </c>
      <c r="L253" s="167"/>
      <c r="M253" s="73" t="s">
        <v>272</v>
      </c>
      <c r="N253" s="79" t="s">
        <v>273</v>
      </c>
      <c r="O253" s="80"/>
    </row>
    <row r="254" spans="2:15">
      <c r="B254" s="81" t="s">
        <v>274</v>
      </c>
      <c r="C254" s="82" t="str">
        <f>IF(C249&gt;"",C249,"")</f>
        <v>Lassi Lehtola</v>
      </c>
      <c r="D254" s="82" t="str">
        <f>IF(G249&gt;"",G249,"")</f>
        <v>Leonid Pullinen</v>
      </c>
      <c r="E254" s="83"/>
      <c r="F254" s="84">
        <v>7</v>
      </c>
      <c r="G254" s="84">
        <v>8</v>
      </c>
      <c r="H254" s="84">
        <v>9</v>
      </c>
      <c r="I254" s="84"/>
      <c r="J254" s="84"/>
      <c r="K254" s="85">
        <f>IF(ISBLANK(F254),"",COUNTIF(F254:J254,"&gt;=0"))</f>
        <v>3</v>
      </c>
      <c r="L254" s="85">
        <f>IF(ISBLANK(F254),"",(IF(LEFT(F254,1)="-",1,0)+IF(LEFT(G254,1)="-",1,0)+IF(LEFT(H254,1)="-",1,0)+IF(LEFT(I254,1)="-",1,0)+IF(LEFT(J254,1)="-",1,0)))</f>
        <v>0</v>
      </c>
      <c r="M254" s="86">
        <f t="shared" ref="M254:M258" si="15">IF(K254=3,1,"")</f>
        <v>1</v>
      </c>
      <c r="N254" s="86" t="str">
        <f t="shared" ref="N254:N258" si="16">IF(L254=3,1,"")</f>
        <v/>
      </c>
    </row>
    <row r="255" spans="2:15">
      <c r="B255" s="81" t="s">
        <v>275</v>
      </c>
      <c r="C255" s="82" t="str">
        <f>IF(C250&gt;"",C250,"")</f>
        <v>Leon Viherlaiho</v>
      </c>
      <c r="D255" s="82" t="str">
        <f>IF(G250&gt;"",G250,"")</f>
        <v>Huy Chau Dinh</v>
      </c>
      <c r="E255" s="83"/>
      <c r="F255" s="84">
        <v>10</v>
      </c>
      <c r="G255" s="84">
        <v>7</v>
      </c>
      <c r="H255" s="84">
        <v>-9</v>
      </c>
      <c r="I255" s="84">
        <v>-9</v>
      </c>
      <c r="J255" s="84">
        <v>11</v>
      </c>
      <c r="K255" s="85">
        <f>IF(ISBLANK(F255),"",COUNTIF(F255:J255,"&gt;=0"))</f>
        <v>3</v>
      </c>
      <c r="L255" s="85">
        <f>IF(ISBLANK(F255),"",(IF(LEFT(F255,1)="-",1,0)+IF(LEFT(G255,1)="-",1,0)+IF(LEFT(H255,1)="-",1,0)+IF(LEFT(I255,1)="-",1,0)+IF(LEFT(J255,1)="-",1,0)))</f>
        <v>2</v>
      </c>
      <c r="M255" s="86">
        <f t="shared" si="15"/>
        <v>1</v>
      </c>
      <c r="N255" s="86" t="str">
        <f t="shared" si="16"/>
        <v/>
      </c>
    </row>
    <row r="256" spans="2:15">
      <c r="B256" s="81" t="s">
        <v>276</v>
      </c>
      <c r="C256" s="82" t="str">
        <f>IF(C251&gt;"",C251,"")</f>
        <v>Jorma Lahtinen</v>
      </c>
      <c r="D256" s="82" t="str">
        <f>IF(G251&gt;"",G251,"")</f>
        <v>Meelis Kärner</v>
      </c>
      <c r="E256" s="83"/>
      <c r="F256" s="84">
        <v>8</v>
      </c>
      <c r="G256" s="84">
        <v>5</v>
      </c>
      <c r="H256" s="84">
        <v>-11</v>
      </c>
      <c r="I256" s="84">
        <v>-8</v>
      </c>
      <c r="J256" s="84">
        <v>5</v>
      </c>
      <c r="K256" s="85">
        <f>IF(ISBLANK(F256),"",COUNTIF(F256:J256,"&gt;=0"))</f>
        <v>3</v>
      </c>
      <c r="L256" s="85">
        <f>IF(ISBLANK(F256),"",(IF(LEFT(F256,1)="-",1,0)+IF(LEFT(G256,1)="-",1,0)+IF(LEFT(H256,1)="-",1,0)+IF(LEFT(I256,1)="-",1,0)+IF(LEFT(J256,1)="-",1,0)))</f>
        <v>2</v>
      </c>
      <c r="M256" s="86">
        <f t="shared" si="15"/>
        <v>1</v>
      </c>
      <c r="N256" s="86" t="str">
        <f t="shared" si="16"/>
        <v/>
      </c>
    </row>
    <row r="257" spans="2:14">
      <c r="B257" s="81" t="s">
        <v>277</v>
      </c>
      <c r="C257" s="82" t="str">
        <f>IF(C249&gt;"",C249,"")</f>
        <v>Lassi Lehtola</v>
      </c>
      <c r="D257" s="82" t="str">
        <f>IF(G250&gt;"",G250,"")</f>
        <v>Huy Chau Dinh</v>
      </c>
      <c r="E257" s="83"/>
      <c r="F257" s="84"/>
      <c r="G257" s="84"/>
      <c r="H257" s="84"/>
      <c r="I257" s="84"/>
      <c r="J257" s="84"/>
      <c r="K257" s="85" t="str">
        <f>IF(ISBLANK(F257),"",COUNTIF(F257:J257,"&gt;=0"))</f>
        <v/>
      </c>
      <c r="L257" s="85" t="str">
        <f>IF(ISBLANK(F257),"",(IF(LEFT(F257,1)="-",1,0)+IF(LEFT(G257,1)="-",1,0)+IF(LEFT(H257,1)="-",1,0)+IF(LEFT(I257,1)="-",1,0)+IF(LEFT(J257,1)="-",1,0)))</f>
        <v/>
      </c>
      <c r="M257" s="86" t="str">
        <f t="shared" si="15"/>
        <v/>
      </c>
      <c r="N257" s="86" t="str">
        <f t="shared" si="16"/>
        <v/>
      </c>
    </row>
    <row r="258" spans="2:14">
      <c r="B258" s="81" t="s">
        <v>278</v>
      </c>
      <c r="C258" s="82" t="str">
        <f>IF(C250&gt;"",C250,"")</f>
        <v>Leon Viherlaiho</v>
      </c>
      <c r="D258" s="82" t="str">
        <f>IF(G249&gt;"",G249,"")</f>
        <v>Leonid Pullinen</v>
      </c>
      <c r="E258" s="83"/>
      <c r="F258" s="84"/>
      <c r="G258" s="84"/>
      <c r="H258" s="84"/>
      <c r="I258" s="84"/>
      <c r="J258" s="84"/>
      <c r="K258" s="85" t="str">
        <f>IF(ISBLANK(F258),"",COUNTIF(F258:J258,"&gt;=0"))</f>
        <v/>
      </c>
      <c r="L258" s="85" t="str">
        <f>IF(ISBLANK(F258),"",(IF(LEFT(F258,1)="-",1,0)+IF(LEFT(G258,1)="-",1,0)+IF(LEFT(H258,1)="-",1,0)+IF(LEFT(I258,1)="-",1,0)+IF(LEFT(J258,1)="-",1,0)))</f>
        <v/>
      </c>
      <c r="M258" s="86" t="str">
        <f t="shared" si="15"/>
        <v/>
      </c>
      <c r="N258" s="86" t="str">
        <f t="shared" si="16"/>
        <v/>
      </c>
    </row>
    <row r="259" spans="2:14" ht="15.6">
      <c r="B259" s="56"/>
      <c r="C259" s="55"/>
      <c r="D259" s="55"/>
      <c r="E259" s="55"/>
      <c r="F259" s="55"/>
      <c r="G259" s="55"/>
      <c r="H259" s="55"/>
      <c r="I259" s="168" t="s">
        <v>279</v>
      </c>
      <c r="J259" s="168"/>
      <c r="K259" s="87">
        <f>SUM(K254:K258)</f>
        <v>9</v>
      </c>
      <c r="L259" s="87">
        <f>SUM(L254:L258)</f>
        <v>4</v>
      </c>
      <c r="M259" s="87">
        <f>SUM(M254:M258)</f>
        <v>3</v>
      </c>
      <c r="N259" s="87">
        <f>SUM(N254:N258)</f>
        <v>0</v>
      </c>
    </row>
    <row r="260" spans="2:14" ht="15.6">
      <c r="B260" s="88" t="s">
        <v>280</v>
      </c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77"/>
    </row>
    <row r="261" spans="2:14" ht="15.6">
      <c r="B261" s="89" t="s">
        <v>281</v>
      </c>
      <c r="C261" s="90"/>
      <c r="D261" s="90" t="s">
        <v>282</v>
      </c>
      <c r="E261" s="90"/>
      <c r="F261" s="90"/>
      <c r="G261" s="90" t="s">
        <v>18</v>
      </c>
      <c r="H261" s="90"/>
      <c r="I261" s="90"/>
      <c r="J261" s="91" t="s">
        <v>283</v>
      </c>
      <c r="K261" s="55"/>
      <c r="L261" s="55"/>
      <c r="M261" s="55"/>
      <c r="N261" s="77"/>
    </row>
    <row r="262" spans="2:14" ht="18" thickBot="1">
      <c r="B262" s="56"/>
      <c r="C262" s="55"/>
      <c r="D262" s="55"/>
      <c r="E262" s="55"/>
      <c r="F262" s="55"/>
      <c r="G262" s="55"/>
      <c r="H262" s="55"/>
      <c r="I262" s="55"/>
      <c r="J262" s="164" t="str">
        <f>IF(M259=3,C248,IF(N259=3,G248,""))</f>
        <v>MBF</v>
      </c>
      <c r="K262" s="164"/>
      <c r="L262" s="164"/>
      <c r="M262" s="164"/>
      <c r="N262" s="164"/>
    </row>
    <row r="263" spans="2:14" ht="18" thickBot="1">
      <c r="B263" s="92"/>
      <c r="C263" s="93"/>
      <c r="D263" s="93"/>
      <c r="E263" s="93"/>
      <c r="F263" s="93"/>
      <c r="G263" s="93"/>
      <c r="H263" s="93"/>
      <c r="I263" s="93"/>
      <c r="J263" s="94"/>
      <c r="K263" s="94"/>
      <c r="L263" s="94"/>
      <c r="M263" s="94"/>
      <c r="N263" s="95"/>
    </row>
    <row r="264" spans="2:14" ht="15" thickTop="1">
      <c r="B264" s="80" t="s">
        <v>284</v>
      </c>
    </row>
    <row r="265" spans="2:14">
      <c r="B265" t="s">
        <v>285</v>
      </c>
    </row>
    <row r="266" spans="2:14">
      <c r="B266" t="s">
        <v>286</v>
      </c>
    </row>
    <row r="272" spans="2:14" ht="15" thickBot="1"/>
    <row r="273" spans="2:15" ht="16.2" thickTop="1">
      <c r="B273" s="50"/>
      <c r="C273" s="51"/>
      <c r="D273" s="51"/>
      <c r="E273" s="51"/>
      <c r="F273" s="176" t="s">
        <v>256</v>
      </c>
      <c r="G273" s="176"/>
      <c r="H273" s="177"/>
      <c r="I273" s="177"/>
      <c r="J273" s="177"/>
      <c r="K273" s="177"/>
      <c r="L273" s="177"/>
      <c r="M273" s="177"/>
      <c r="N273" s="177"/>
    </row>
    <row r="274" spans="2:15" ht="15.6">
      <c r="B274" s="52"/>
      <c r="C274" s="53" t="s">
        <v>257</v>
      </c>
      <c r="D274" s="54"/>
      <c r="E274" s="55"/>
      <c r="F274" s="178" t="s">
        <v>258</v>
      </c>
      <c r="G274" s="178"/>
      <c r="H274" s="179"/>
      <c r="I274" s="179"/>
      <c r="J274" s="179"/>
      <c r="K274" s="179"/>
      <c r="L274" s="179"/>
      <c r="M274" s="179"/>
      <c r="N274" s="179"/>
    </row>
    <row r="275" spans="2:15" ht="15.6">
      <c r="B275" s="56"/>
      <c r="C275" s="57"/>
      <c r="D275" s="55"/>
      <c r="E275" s="55"/>
      <c r="F275" s="180" t="s">
        <v>259</v>
      </c>
      <c r="G275" s="180"/>
      <c r="H275" s="181"/>
      <c r="I275" s="181"/>
      <c r="J275" s="181"/>
      <c r="K275" s="181"/>
      <c r="L275" s="181"/>
      <c r="M275" s="181"/>
      <c r="N275" s="181"/>
    </row>
    <row r="276" spans="2:15" ht="21.6" thickBot="1">
      <c r="B276" s="58"/>
      <c r="C276" s="59" t="s">
        <v>260</v>
      </c>
      <c r="D276" s="55"/>
      <c r="E276" s="55"/>
      <c r="F276" s="169" t="s">
        <v>261</v>
      </c>
      <c r="G276" s="169"/>
      <c r="H276" s="170"/>
      <c r="I276" s="170"/>
      <c r="J276" s="170"/>
      <c r="K276" s="60" t="s">
        <v>262</v>
      </c>
      <c r="L276" s="171"/>
      <c r="M276" s="171"/>
      <c r="N276" s="171"/>
    </row>
    <row r="277" spans="2:15" ht="16.2" thickTop="1">
      <c r="B277" s="61"/>
      <c r="C277" s="55"/>
      <c r="D277" s="55"/>
      <c r="E277" s="55"/>
      <c r="F277" s="62"/>
      <c r="G277" s="55"/>
      <c r="H277" s="55"/>
      <c r="I277" s="63"/>
      <c r="J277" s="64"/>
      <c r="K277" s="64"/>
      <c r="L277" s="64"/>
      <c r="M277" s="64"/>
      <c r="N277" s="65"/>
    </row>
    <row r="278" spans="2:15" ht="16.2" thickBot="1">
      <c r="B278" s="66" t="s">
        <v>263</v>
      </c>
      <c r="C278" s="172" t="s">
        <v>90</v>
      </c>
      <c r="D278" s="172"/>
      <c r="E278" s="67"/>
      <c r="F278" s="68" t="s">
        <v>264</v>
      </c>
      <c r="G278" s="173" t="s">
        <v>217</v>
      </c>
      <c r="H278" s="173"/>
      <c r="I278" s="173"/>
      <c r="J278" s="173"/>
      <c r="K278" s="173"/>
      <c r="L278" s="173"/>
      <c r="M278" s="173"/>
      <c r="N278" s="173"/>
    </row>
    <row r="279" spans="2:15">
      <c r="B279" s="69" t="s">
        <v>265</v>
      </c>
      <c r="C279" s="174" t="s">
        <v>89</v>
      </c>
      <c r="D279" s="174"/>
      <c r="E279" s="70"/>
      <c r="F279" s="71" t="s">
        <v>266</v>
      </c>
      <c r="G279" s="175" t="s">
        <v>131</v>
      </c>
      <c r="H279" s="175"/>
      <c r="I279" s="175"/>
      <c r="J279" s="175"/>
      <c r="K279" s="175"/>
      <c r="L279" s="175"/>
      <c r="M279" s="175"/>
      <c r="N279" s="175"/>
    </row>
    <row r="280" spans="2:15">
      <c r="B280" s="72" t="s">
        <v>267</v>
      </c>
      <c r="C280" s="165" t="s">
        <v>146</v>
      </c>
      <c r="D280" s="165"/>
      <c r="E280" s="70"/>
      <c r="F280" s="73" t="s">
        <v>268</v>
      </c>
      <c r="G280" s="166" t="s">
        <v>86</v>
      </c>
      <c r="H280" s="166"/>
      <c r="I280" s="166"/>
      <c r="J280" s="166"/>
      <c r="K280" s="166"/>
      <c r="L280" s="166"/>
      <c r="M280" s="166"/>
      <c r="N280" s="166"/>
    </row>
    <row r="281" spans="2:15">
      <c r="B281" s="72" t="s">
        <v>269</v>
      </c>
      <c r="C281" s="165" t="s">
        <v>125</v>
      </c>
      <c r="D281" s="165"/>
      <c r="E281" s="70"/>
      <c r="F281" s="74" t="s">
        <v>270</v>
      </c>
      <c r="G281" s="166" t="s">
        <v>118</v>
      </c>
      <c r="H281" s="166"/>
      <c r="I281" s="166"/>
      <c r="J281" s="166"/>
      <c r="K281" s="166"/>
      <c r="L281" s="166"/>
      <c r="M281" s="166"/>
      <c r="N281" s="166"/>
    </row>
    <row r="282" spans="2:15" ht="15.6">
      <c r="B282" s="56"/>
      <c r="C282" s="55"/>
      <c r="D282" s="55"/>
      <c r="E282" s="55"/>
      <c r="F282" s="62"/>
      <c r="G282" s="75"/>
      <c r="H282" s="75"/>
      <c r="I282" s="75"/>
      <c r="J282" s="55"/>
      <c r="K282" s="55"/>
      <c r="L282" s="55"/>
      <c r="M282" s="76"/>
      <c r="N282" s="77"/>
    </row>
    <row r="283" spans="2:15" ht="15.6">
      <c r="B283" s="78" t="s">
        <v>271</v>
      </c>
      <c r="C283" s="55"/>
      <c r="D283" s="55"/>
      <c r="E283" s="55"/>
      <c r="F283" s="73">
        <v>1</v>
      </c>
      <c r="G283" s="73">
        <v>2</v>
      </c>
      <c r="H283" s="73">
        <v>3</v>
      </c>
      <c r="I283" s="73">
        <v>4</v>
      </c>
      <c r="J283" s="73">
        <v>5</v>
      </c>
      <c r="K283" s="167" t="s">
        <v>4</v>
      </c>
      <c r="L283" s="167"/>
      <c r="M283" s="73" t="s">
        <v>272</v>
      </c>
      <c r="N283" s="79" t="s">
        <v>273</v>
      </c>
      <c r="O283" s="80"/>
    </row>
    <row r="284" spans="2:15">
      <c r="B284" s="81" t="s">
        <v>274</v>
      </c>
      <c r="C284" s="82" t="str">
        <f>IF(C279&gt;"",C279,"")</f>
        <v>Ville Julin</v>
      </c>
      <c r="D284" s="82" t="str">
        <f>IF(G279&gt;"",G279,"")</f>
        <v>Sami Pyykkö</v>
      </c>
      <c r="E284" s="83"/>
      <c r="F284" s="84">
        <v>10</v>
      </c>
      <c r="G284" s="84">
        <v>10</v>
      </c>
      <c r="H284" s="84">
        <v>9</v>
      </c>
      <c r="I284" s="84"/>
      <c r="J284" s="84"/>
      <c r="K284" s="85">
        <f>IF(ISBLANK(F284),"",COUNTIF(F284:J284,"&gt;=0"))</f>
        <v>3</v>
      </c>
      <c r="L284" s="85">
        <f>IF(ISBLANK(F284),"",(IF(LEFT(F284,1)="-",1,0)+IF(LEFT(G284,1)="-",1,0)+IF(LEFT(H284,1)="-",1,0)+IF(LEFT(I284,1)="-",1,0)+IF(LEFT(J284,1)="-",1,0)))</f>
        <v>0</v>
      </c>
      <c r="M284" s="86">
        <f t="shared" ref="M284:M288" si="17">IF(K284=3,1,"")</f>
        <v>1</v>
      </c>
      <c r="N284" s="86" t="str">
        <f t="shared" ref="N284:N288" si="18">IF(L284=3,1,"")</f>
        <v/>
      </c>
    </row>
    <row r="285" spans="2:15">
      <c r="B285" s="81" t="s">
        <v>275</v>
      </c>
      <c r="C285" s="82" t="str">
        <f>IF(C280&gt;"",C280,"")</f>
        <v>Mikael Aikio</v>
      </c>
      <c r="D285" s="82" t="str">
        <f>IF(G280&gt;"",G280,"")</f>
        <v>Jouko Mikkola</v>
      </c>
      <c r="E285" s="83"/>
      <c r="F285" s="84">
        <v>-4</v>
      </c>
      <c r="G285" s="84">
        <v>6</v>
      </c>
      <c r="H285" s="84">
        <v>6</v>
      </c>
      <c r="I285" s="84">
        <v>-10</v>
      </c>
      <c r="J285" s="84">
        <v>-1</v>
      </c>
      <c r="K285" s="85">
        <f>IF(ISBLANK(F285),"",COUNTIF(F285:J285,"&gt;=0"))</f>
        <v>2</v>
      </c>
      <c r="L285" s="85">
        <f>IF(ISBLANK(F285),"",(IF(LEFT(F285,1)="-",1,0)+IF(LEFT(G285,1)="-",1,0)+IF(LEFT(H285,1)="-",1,0)+IF(LEFT(I285,1)="-",1,0)+IF(LEFT(J285,1)="-",1,0)))</f>
        <v>3</v>
      </c>
      <c r="M285" s="86" t="str">
        <f t="shared" si="17"/>
        <v/>
      </c>
      <c r="N285" s="86">
        <f t="shared" si="18"/>
        <v>1</v>
      </c>
    </row>
    <row r="286" spans="2:15">
      <c r="B286" s="81" t="s">
        <v>276</v>
      </c>
      <c r="C286" s="82" t="str">
        <f>IF(C281&gt;"",C281,"")</f>
        <v>Jukka Julin</v>
      </c>
      <c r="D286" s="82" t="str">
        <f>IF(G281&gt;"",G281,"")</f>
        <v>Vesa Lappi</v>
      </c>
      <c r="E286" s="83"/>
      <c r="F286" s="84">
        <v>-5</v>
      </c>
      <c r="G286" s="84">
        <v>-9</v>
      </c>
      <c r="H286" s="84">
        <v>2</v>
      </c>
      <c r="I286" s="84">
        <v>8</v>
      </c>
      <c r="J286" s="84">
        <v>10</v>
      </c>
      <c r="K286" s="85">
        <f>IF(ISBLANK(F286),"",COUNTIF(F286:J286,"&gt;=0"))</f>
        <v>3</v>
      </c>
      <c r="L286" s="85">
        <f>IF(ISBLANK(F286),"",(IF(LEFT(F286,1)="-",1,0)+IF(LEFT(G286,1)="-",1,0)+IF(LEFT(H286,1)="-",1,0)+IF(LEFT(I286,1)="-",1,0)+IF(LEFT(J286,1)="-",1,0)))</f>
        <v>2</v>
      </c>
      <c r="M286" s="86">
        <f t="shared" si="17"/>
        <v>1</v>
      </c>
      <c r="N286" s="86" t="str">
        <f t="shared" si="18"/>
        <v/>
      </c>
    </row>
    <row r="287" spans="2:15">
      <c r="B287" s="81" t="s">
        <v>277</v>
      </c>
      <c r="C287" s="82" t="str">
        <f>IF(C279&gt;"",C279,"")</f>
        <v>Ville Julin</v>
      </c>
      <c r="D287" s="82" t="str">
        <f>IF(G280&gt;"",G280,"")</f>
        <v>Jouko Mikkola</v>
      </c>
      <c r="E287" s="83"/>
      <c r="F287" s="84">
        <v>5</v>
      </c>
      <c r="G287" s="84">
        <v>7</v>
      </c>
      <c r="H287" s="84">
        <v>-9</v>
      </c>
      <c r="I287" s="84">
        <v>6</v>
      </c>
      <c r="J287" s="84"/>
      <c r="K287" s="85">
        <f>IF(ISBLANK(F287),"",COUNTIF(F287:J287,"&gt;=0"))</f>
        <v>3</v>
      </c>
      <c r="L287" s="85">
        <f>IF(ISBLANK(F287),"",(IF(LEFT(F287,1)="-",1,0)+IF(LEFT(G287,1)="-",1,0)+IF(LEFT(H287,1)="-",1,0)+IF(LEFT(I287,1)="-",1,0)+IF(LEFT(J287,1)="-",1,0)))</f>
        <v>1</v>
      </c>
      <c r="M287" s="86">
        <f t="shared" si="17"/>
        <v>1</v>
      </c>
      <c r="N287" s="86" t="str">
        <f t="shared" si="18"/>
        <v/>
      </c>
    </row>
    <row r="288" spans="2:15">
      <c r="B288" s="81" t="s">
        <v>278</v>
      </c>
      <c r="C288" s="82" t="str">
        <f>IF(C280&gt;"",C280,"")</f>
        <v>Mikael Aikio</v>
      </c>
      <c r="D288" s="82" t="str">
        <f>IF(G279&gt;"",G279,"")</f>
        <v>Sami Pyykkö</v>
      </c>
      <c r="E288" s="83"/>
      <c r="F288" s="84"/>
      <c r="G288" s="84"/>
      <c r="H288" s="84"/>
      <c r="I288" s="84"/>
      <c r="J288" s="84"/>
      <c r="K288" s="85" t="str">
        <f>IF(ISBLANK(F288),"",COUNTIF(F288:J288,"&gt;=0"))</f>
        <v/>
      </c>
      <c r="L288" s="85" t="str">
        <f>IF(ISBLANK(F288),"",(IF(LEFT(F288,1)="-",1,0)+IF(LEFT(G288,1)="-",1,0)+IF(LEFT(H288,1)="-",1,0)+IF(LEFT(I288,1)="-",1,0)+IF(LEFT(J288,1)="-",1,0)))</f>
        <v/>
      </c>
      <c r="M288" s="86" t="str">
        <f t="shared" si="17"/>
        <v/>
      </c>
      <c r="N288" s="86" t="str">
        <f t="shared" si="18"/>
        <v/>
      </c>
    </row>
    <row r="289" spans="2:14" ht="15.6">
      <c r="B289" s="56"/>
      <c r="C289" s="55"/>
      <c r="D289" s="55"/>
      <c r="E289" s="55"/>
      <c r="F289" s="55"/>
      <c r="G289" s="55"/>
      <c r="H289" s="55"/>
      <c r="I289" s="168" t="s">
        <v>279</v>
      </c>
      <c r="J289" s="168"/>
      <c r="K289" s="87">
        <f>SUM(K284:K288)</f>
        <v>11</v>
      </c>
      <c r="L289" s="87">
        <f>SUM(L284:L288)</f>
        <v>6</v>
      </c>
      <c r="M289" s="87">
        <f>SUM(M284:M288)</f>
        <v>3</v>
      </c>
      <c r="N289" s="87">
        <f>SUM(N284:N288)</f>
        <v>1</v>
      </c>
    </row>
    <row r="290" spans="2:14" ht="15.6">
      <c r="B290" s="88" t="s">
        <v>280</v>
      </c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77"/>
    </row>
    <row r="291" spans="2:14" ht="15.6">
      <c r="B291" s="89" t="s">
        <v>281</v>
      </c>
      <c r="C291" s="90"/>
      <c r="D291" s="90" t="s">
        <v>282</v>
      </c>
      <c r="E291" s="90"/>
      <c r="F291" s="90"/>
      <c r="G291" s="90" t="s">
        <v>18</v>
      </c>
      <c r="H291" s="90"/>
      <c r="I291" s="90"/>
      <c r="J291" s="91" t="s">
        <v>283</v>
      </c>
      <c r="K291" s="55"/>
      <c r="L291" s="55"/>
      <c r="M291" s="55"/>
      <c r="N291" s="77"/>
    </row>
    <row r="292" spans="2:14" ht="18" thickBot="1">
      <c r="B292" s="56"/>
      <c r="C292" s="55"/>
      <c r="D292" s="55"/>
      <c r="E292" s="55"/>
      <c r="F292" s="55"/>
      <c r="G292" s="55"/>
      <c r="H292" s="55"/>
      <c r="I292" s="55"/>
      <c r="J292" s="164" t="str">
        <f>IF(M289=3,C278,IF(N289=3,G278,""))</f>
        <v>TTC BOOM</v>
      </c>
      <c r="K292" s="164"/>
      <c r="L292" s="164"/>
      <c r="M292" s="164"/>
      <c r="N292" s="164"/>
    </row>
    <row r="293" spans="2:14" ht="18" thickBot="1">
      <c r="B293" s="92"/>
      <c r="C293" s="93"/>
      <c r="D293" s="93"/>
      <c r="E293" s="93"/>
      <c r="F293" s="93"/>
      <c r="G293" s="93"/>
      <c r="H293" s="93"/>
      <c r="I293" s="93"/>
      <c r="J293" s="94"/>
      <c r="K293" s="94"/>
      <c r="L293" s="94"/>
      <c r="M293" s="94"/>
      <c r="N293" s="95"/>
    </row>
    <row r="294" spans="2:14" ht="15" thickTop="1">
      <c r="B294" s="80" t="s">
        <v>284</v>
      </c>
    </row>
    <row r="295" spans="2:14">
      <c r="B295" t="s">
        <v>285</v>
      </c>
    </row>
    <row r="296" spans="2:14">
      <c r="B296" t="s">
        <v>286</v>
      </c>
    </row>
    <row r="302" spans="2:14" ht="15" thickBot="1"/>
    <row r="303" spans="2:14" ht="16.2" thickTop="1">
      <c r="B303" s="50"/>
      <c r="C303" s="51"/>
      <c r="D303" s="51"/>
      <c r="E303" s="51"/>
      <c r="F303" s="176" t="s">
        <v>256</v>
      </c>
      <c r="G303" s="176"/>
      <c r="H303" s="177"/>
      <c r="I303" s="177"/>
      <c r="J303" s="177"/>
      <c r="K303" s="177"/>
      <c r="L303" s="177"/>
      <c r="M303" s="177"/>
      <c r="N303" s="177"/>
    </row>
    <row r="304" spans="2:14" ht="15.6">
      <c r="B304" s="52"/>
      <c r="C304" s="53" t="s">
        <v>257</v>
      </c>
      <c r="D304" s="54"/>
      <c r="E304" s="55"/>
      <c r="F304" s="178" t="s">
        <v>258</v>
      </c>
      <c r="G304" s="178"/>
      <c r="H304" s="179"/>
      <c r="I304" s="179"/>
      <c r="J304" s="179"/>
      <c r="K304" s="179"/>
      <c r="L304" s="179"/>
      <c r="M304" s="179"/>
      <c r="N304" s="179"/>
    </row>
    <row r="305" spans="2:15" ht="15.6">
      <c r="B305" s="56"/>
      <c r="C305" s="57"/>
      <c r="D305" s="55"/>
      <c r="E305" s="55"/>
      <c r="F305" s="180" t="s">
        <v>259</v>
      </c>
      <c r="G305" s="180"/>
      <c r="H305" s="181"/>
      <c r="I305" s="181"/>
      <c r="J305" s="181"/>
      <c r="K305" s="181"/>
      <c r="L305" s="181"/>
      <c r="M305" s="181"/>
      <c r="N305" s="181"/>
    </row>
    <row r="306" spans="2:15" ht="21.6" thickBot="1">
      <c r="B306" s="58"/>
      <c r="C306" s="59" t="s">
        <v>260</v>
      </c>
      <c r="D306" s="55"/>
      <c r="E306" s="55"/>
      <c r="F306" s="169" t="s">
        <v>261</v>
      </c>
      <c r="G306" s="169"/>
      <c r="H306" s="170"/>
      <c r="I306" s="170"/>
      <c r="J306" s="170"/>
      <c r="K306" s="60" t="s">
        <v>262</v>
      </c>
      <c r="L306" s="171"/>
      <c r="M306" s="171"/>
      <c r="N306" s="171"/>
    </row>
    <row r="307" spans="2:15" ht="16.2" thickTop="1">
      <c r="B307" s="61"/>
      <c r="C307" s="55"/>
      <c r="D307" s="55"/>
      <c r="E307" s="55"/>
      <c r="F307" s="62"/>
      <c r="G307" s="55"/>
      <c r="H307" s="55"/>
      <c r="I307" s="63"/>
      <c r="J307" s="64"/>
      <c r="K307" s="64"/>
      <c r="L307" s="64"/>
      <c r="M307" s="64"/>
      <c r="N307" s="65"/>
    </row>
    <row r="308" spans="2:15" ht="16.2" thickBot="1">
      <c r="B308" s="66" t="s">
        <v>263</v>
      </c>
      <c r="C308" s="172" t="s">
        <v>302</v>
      </c>
      <c r="D308" s="172"/>
      <c r="E308" s="67"/>
      <c r="F308" s="68" t="s">
        <v>264</v>
      </c>
      <c r="G308" s="173" t="s">
        <v>299</v>
      </c>
      <c r="H308" s="173"/>
      <c r="I308" s="173"/>
      <c r="J308" s="173"/>
      <c r="K308" s="173"/>
      <c r="L308" s="173"/>
      <c r="M308" s="173"/>
      <c r="N308" s="173"/>
    </row>
    <row r="309" spans="2:15">
      <c r="B309" s="69" t="s">
        <v>265</v>
      </c>
      <c r="C309" s="174" t="s">
        <v>46</v>
      </c>
      <c r="D309" s="174"/>
      <c r="E309" s="70"/>
      <c r="F309" s="71" t="s">
        <v>266</v>
      </c>
      <c r="G309" s="175" t="s">
        <v>99</v>
      </c>
      <c r="H309" s="175"/>
      <c r="I309" s="175"/>
      <c r="J309" s="175"/>
      <c r="K309" s="175"/>
      <c r="L309" s="175"/>
      <c r="M309" s="175"/>
      <c r="N309" s="175"/>
    </row>
    <row r="310" spans="2:15">
      <c r="B310" s="72" t="s">
        <v>267</v>
      </c>
      <c r="C310" s="165" t="s">
        <v>81</v>
      </c>
      <c r="D310" s="165"/>
      <c r="E310" s="70"/>
      <c r="F310" s="73" t="s">
        <v>268</v>
      </c>
      <c r="G310" s="166" t="s">
        <v>114</v>
      </c>
      <c r="H310" s="166"/>
      <c r="I310" s="166"/>
      <c r="J310" s="166"/>
      <c r="K310" s="166"/>
      <c r="L310" s="166"/>
      <c r="M310" s="166"/>
      <c r="N310" s="166"/>
    </row>
    <row r="311" spans="2:15">
      <c r="B311" s="72" t="s">
        <v>269</v>
      </c>
      <c r="C311" s="165" t="s">
        <v>119</v>
      </c>
      <c r="D311" s="165"/>
      <c r="E311" s="70"/>
      <c r="F311" s="74" t="s">
        <v>270</v>
      </c>
      <c r="G311" s="166" t="s">
        <v>94</v>
      </c>
      <c r="H311" s="166"/>
      <c r="I311" s="166"/>
      <c r="J311" s="166"/>
      <c r="K311" s="166"/>
      <c r="L311" s="166"/>
      <c r="M311" s="166"/>
      <c r="N311" s="166"/>
    </row>
    <row r="312" spans="2:15" ht="15.6">
      <c r="B312" s="56"/>
      <c r="C312" s="55"/>
      <c r="D312" s="55"/>
      <c r="E312" s="55"/>
      <c r="F312" s="62"/>
      <c r="G312" s="75"/>
      <c r="H312" s="75"/>
      <c r="I312" s="75"/>
      <c r="J312" s="55"/>
      <c r="K312" s="55"/>
      <c r="L312" s="55"/>
      <c r="M312" s="76"/>
      <c r="N312" s="77"/>
    </row>
    <row r="313" spans="2:15" ht="15.6">
      <c r="B313" s="78" t="s">
        <v>271</v>
      </c>
      <c r="C313" s="55"/>
      <c r="D313" s="55"/>
      <c r="E313" s="55"/>
      <c r="F313" s="73">
        <v>1</v>
      </c>
      <c r="G313" s="73">
        <v>2</v>
      </c>
      <c r="H313" s="73">
        <v>3</v>
      </c>
      <c r="I313" s="73">
        <v>4</v>
      </c>
      <c r="J313" s="73">
        <v>5</v>
      </c>
      <c r="K313" s="167" t="s">
        <v>4</v>
      </c>
      <c r="L313" s="167"/>
      <c r="M313" s="73" t="s">
        <v>272</v>
      </c>
      <c r="N313" s="79" t="s">
        <v>273</v>
      </c>
      <c r="O313" s="80"/>
    </row>
    <row r="314" spans="2:15">
      <c r="B314" s="81" t="s">
        <v>274</v>
      </c>
      <c r="C314" s="82" t="str">
        <f>IF(C309&gt;"",C309,"")</f>
        <v>Teemu Oinas</v>
      </c>
      <c r="D314" s="82" t="str">
        <f>IF(G309&gt;"",G309,"")</f>
        <v>Tero Tamminen</v>
      </c>
      <c r="E314" s="83"/>
      <c r="F314" s="84">
        <v>8</v>
      </c>
      <c r="G314" s="84">
        <v>6</v>
      </c>
      <c r="H314" s="84">
        <v>3</v>
      </c>
      <c r="I314" s="84"/>
      <c r="J314" s="84"/>
      <c r="K314" s="85">
        <f>IF(ISBLANK(F314),"",COUNTIF(F314:J314,"&gt;=0"))</f>
        <v>3</v>
      </c>
      <c r="L314" s="85">
        <f>IF(ISBLANK(F314),"",(IF(LEFT(F314,1)="-",1,0)+IF(LEFT(G314,1)="-",1,0)+IF(LEFT(H314,1)="-",1,0)+IF(LEFT(I314,1)="-",1,0)+IF(LEFT(J314,1)="-",1,0)))</f>
        <v>0</v>
      </c>
      <c r="M314" s="86">
        <f t="shared" ref="M314:M318" si="19">IF(K314=3,1,"")</f>
        <v>1</v>
      </c>
      <c r="N314" s="86" t="str">
        <f t="shared" ref="N314:N318" si="20">IF(L314=3,1,"")</f>
        <v/>
      </c>
    </row>
    <row r="315" spans="2:15">
      <c r="B315" s="81" t="s">
        <v>275</v>
      </c>
      <c r="C315" s="82" t="str">
        <f>IF(C310&gt;"",C310,"")</f>
        <v>Eetu Mäkelä</v>
      </c>
      <c r="D315" s="82" t="str">
        <f>IF(G310&gt;"",G310,"")</f>
        <v>Mikko Lehto</v>
      </c>
      <c r="E315" s="83"/>
      <c r="F315" s="84">
        <v>-13</v>
      </c>
      <c r="G315" s="84">
        <v>10</v>
      </c>
      <c r="H315" s="84">
        <v>4</v>
      </c>
      <c r="I315" s="84">
        <v>-3</v>
      </c>
      <c r="J315" s="84">
        <v>5</v>
      </c>
      <c r="K315" s="85">
        <f>IF(ISBLANK(F315),"",COUNTIF(F315:J315,"&gt;=0"))</f>
        <v>3</v>
      </c>
      <c r="L315" s="85">
        <f>IF(ISBLANK(F315),"",(IF(LEFT(F315,1)="-",1,0)+IF(LEFT(G315,1)="-",1,0)+IF(LEFT(H315,1)="-",1,0)+IF(LEFT(I315,1)="-",1,0)+IF(LEFT(J315,1)="-",1,0)))</f>
        <v>2</v>
      </c>
      <c r="M315" s="86">
        <f t="shared" si="19"/>
        <v>1</v>
      </c>
      <c r="N315" s="86" t="str">
        <f t="shared" si="20"/>
        <v/>
      </c>
    </row>
    <row r="316" spans="2:15">
      <c r="B316" s="81" t="s">
        <v>276</v>
      </c>
      <c r="C316" s="82" t="str">
        <f>IF(C311&gt;"",C311,"")</f>
        <v>Luka Oinas</v>
      </c>
      <c r="D316" s="82" t="str">
        <f>IF(G311&gt;"",G311,"")</f>
        <v>Xisheng Cong</v>
      </c>
      <c r="E316" s="83"/>
      <c r="F316" s="84">
        <v>-4</v>
      </c>
      <c r="G316" s="84">
        <v>-6</v>
      </c>
      <c r="H316" s="84">
        <v>4</v>
      </c>
      <c r="I316" s="84">
        <v>-14</v>
      </c>
      <c r="J316" s="84"/>
      <c r="K316" s="85">
        <f>IF(ISBLANK(F316),"",COUNTIF(F316:J316,"&gt;=0"))</f>
        <v>1</v>
      </c>
      <c r="L316" s="85">
        <f>IF(ISBLANK(F316),"",(IF(LEFT(F316,1)="-",1,0)+IF(LEFT(G316,1)="-",1,0)+IF(LEFT(H316,1)="-",1,0)+IF(LEFT(I316,1)="-",1,0)+IF(LEFT(J316,1)="-",1,0)))</f>
        <v>3</v>
      </c>
      <c r="M316" s="86" t="str">
        <f t="shared" si="19"/>
        <v/>
      </c>
      <c r="N316" s="86">
        <f t="shared" si="20"/>
        <v>1</v>
      </c>
    </row>
    <row r="317" spans="2:15">
      <c r="B317" s="81" t="s">
        <v>277</v>
      </c>
      <c r="C317" s="82" t="str">
        <f>IF(C309&gt;"",C309,"")</f>
        <v>Teemu Oinas</v>
      </c>
      <c r="D317" s="82" t="str">
        <f>IF(G310&gt;"",G310,"")</f>
        <v>Mikko Lehto</v>
      </c>
      <c r="E317" s="83"/>
      <c r="F317" s="84">
        <v>7</v>
      </c>
      <c r="G317" s="84">
        <v>-10</v>
      </c>
      <c r="H317" s="84">
        <v>3</v>
      </c>
      <c r="I317" s="84">
        <v>7</v>
      </c>
      <c r="J317" s="84"/>
      <c r="K317" s="85">
        <f>IF(ISBLANK(F317),"",COUNTIF(F317:J317,"&gt;=0"))</f>
        <v>3</v>
      </c>
      <c r="L317" s="85">
        <f>IF(ISBLANK(F317),"",(IF(LEFT(F317,1)="-",1,0)+IF(LEFT(G317,1)="-",1,0)+IF(LEFT(H317,1)="-",1,0)+IF(LEFT(I317,1)="-",1,0)+IF(LEFT(J317,1)="-",1,0)))</f>
        <v>1</v>
      </c>
      <c r="M317" s="86">
        <f t="shared" si="19"/>
        <v>1</v>
      </c>
      <c r="N317" s="86" t="str">
        <f t="shared" si="20"/>
        <v/>
      </c>
    </row>
    <row r="318" spans="2:15">
      <c r="B318" s="81" t="s">
        <v>278</v>
      </c>
      <c r="C318" s="82" t="str">
        <f>IF(C310&gt;"",C310,"")</f>
        <v>Eetu Mäkelä</v>
      </c>
      <c r="D318" s="82" t="str">
        <f>IF(G309&gt;"",G309,"")</f>
        <v>Tero Tamminen</v>
      </c>
      <c r="E318" s="83"/>
      <c r="F318" s="84"/>
      <c r="G318" s="84"/>
      <c r="H318" s="84"/>
      <c r="I318" s="84"/>
      <c r="J318" s="84"/>
      <c r="K318" s="85" t="str">
        <f>IF(ISBLANK(F318),"",COUNTIF(F318:J318,"&gt;=0"))</f>
        <v/>
      </c>
      <c r="L318" s="85" t="str">
        <f>IF(ISBLANK(F318),"",(IF(LEFT(F318,1)="-",1,0)+IF(LEFT(G318,1)="-",1,0)+IF(LEFT(H318,1)="-",1,0)+IF(LEFT(I318,1)="-",1,0)+IF(LEFT(J318,1)="-",1,0)))</f>
        <v/>
      </c>
      <c r="M318" s="86" t="str">
        <f t="shared" si="19"/>
        <v/>
      </c>
      <c r="N318" s="86" t="str">
        <f t="shared" si="20"/>
        <v/>
      </c>
    </row>
    <row r="319" spans="2:15" ht="15.6">
      <c r="B319" s="56"/>
      <c r="C319" s="55"/>
      <c r="D319" s="55"/>
      <c r="E319" s="55"/>
      <c r="F319" s="55"/>
      <c r="G319" s="55"/>
      <c r="H319" s="55"/>
      <c r="I319" s="168" t="s">
        <v>279</v>
      </c>
      <c r="J319" s="168"/>
      <c r="K319" s="87">
        <f>SUM(K314:K318)</f>
        <v>10</v>
      </c>
      <c r="L319" s="87">
        <f>SUM(L314:L318)</f>
        <v>6</v>
      </c>
      <c r="M319" s="87">
        <f>SUM(M314:M318)</f>
        <v>3</v>
      </c>
      <c r="N319" s="87">
        <f>SUM(N314:N318)</f>
        <v>1</v>
      </c>
    </row>
    <row r="320" spans="2:15" ht="15.6">
      <c r="B320" s="88" t="s">
        <v>280</v>
      </c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77"/>
    </row>
    <row r="321" spans="2:14" ht="15.6">
      <c r="B321" s="89" t="s">
        <v>281</v>
      </c>
      <c r="C321" s="90"/>
      <c r="D321" s="90" t="s">
        <v>282</v>
      </c>
      <c r="E321" s="90"/>
      <c r="F321" s="90"/>
      <c r="G321" s="90" t="s">
        <v>18</v>
      </c>
      <c r="H321" s="90"/>
      <c r="I321" s="90"/>
      <c r="J321" s="91" t="s">
        <v>283</v>
      </c>
      <c r="K321" s="55"/>
      <c r="L321" s="55"/>
      <c r="M321" s="55"/>
      <c r="N321" s="77"/>
    </row>
    <row r="322" spans="2:14" ht="18" thickBot="1">
      <c r="B322" s="56"/>
      <c r="C322" s="55"/>
      <c r="D322" s="55"/>
      <c r="E322" s="55"/>
      <c r="F322" s="55"/>
      <c r="G322" s="55"/>
      <c r="H322" s="55"/>
      <c r="I322" s="55"/>
      <c r="J322" s="164" t="str">
        <f>IF(M319=3,C308,IF(N319=3,G308,""))</f>
        <v>OPT-86 2</v>
      </c>
      <c r="K322" s="164"/>
      <c r="L322" s="164"/>
      <c r="M322" s="164"/>
      <c r="N322" s="164"/>
    </row>
    <row r="323" spans="2:14" ht="18" thickBot="1">
      <c r="B323" s="92"/>
      <c r="C323" s="93"/>
      <c r="D323" s="93"/>
      <c r="E323" s="93"/>
      <c r="F323" s="93"/>
      <c r="G323" s="93"/>
      <c r="H323" s="93"/>
      <c r="I323" s="93"/>
      <c r="J323" s="94"/>
      <c r="K323" s="94"/>
      <c r="L323" s="94"/>
      <c r="M323" s="94"/>
      <c r="N323" s="95"/>
    </row>
    <row r="324" spans="2:14" ht="15" thickTop="1">
      <c r="B324" s="80" t="s">
        <v>284</v>
      </c>
    </row>
    <row r="325" spans="2:14">
      <c r="B325" t="s">
        <v>285</v>
      </c>
    </row>
    <row r="326" spans="2:14">
      <c r="B326" t="s">
        <v>286</v>
      </c>
    </row>
    <row r="332" spans="2:14" ht="15" thickBot="1"/>
    <row r="333" spans="2:14" ht="16.2" thickTop="1">
      <c r="B333" s="50"/>
      <c r="C333" s="51"/>
      <c r="D333" s="51"/>
      <c r="E333" s="51"/>
      <c r="F333" s="176" t="s">
        <v>256</v>
      </c>
      <c r="G333" s="176"/>
      <c r="H333" s="177"/>
      <c r="I333" s="177"/>
      <c r="J333" s="177"/>
      <c r="K333" s="177"/>
      <c r="L333" s="177"/>
      <c r="M333" s="177"/>
      <c r="N333" s="177"/>
    </row>
    <row r="334" spans="2:14" ht="15.6">
      <c r="B334" s="52"/>
      <c r="C334" s="53" t="s">
        <v>257</v>
      </c>
      <c r="D334" s="54"/>
      <c r="E334" s="55"/>
      <c r="F334" s="178" t="s">
        <v>258</v>
      </c>
      <c r="G334" s="178"/>
      <c r="H334" s="179"/>
      <c r="I334" s="179"/>
      <c r="J334" s="179"/>
      <c r="K334" s="179"/>
      <c r="L334" s="179"/>
      <c r="M334" s="179"/>
      <c r="N334" s="179"/>
    </row>
    <row r="335" spans="2:14" ht="15.6">
      <c r="B335" s="56"/>
      <c r="C335" s="57"/>
      <c r="D335" s="55"/>
      <c r="E335" s="55"/>
      <c r="F335" s="180" t="s">
        <v>259</v>
      </c>
      <c r="G335" s="180"/>
      <c r="H335" s="181"/>
      <c r="I335" s="181"/>
      <c r="J335" s="181"/>
      <c r="K335" s="181"/>
      <c r="L335" s="181"/>
      <c r="M335" s="181"/>
      <c r="N335" s="181"/>
    </row>
    <row r="336" spans="2:14" ht="21.6" thickBot="1">
      <c r="B336" s="58"/>
      <c r="C336" s="59" t="s">
        <v>260</v>
      </c>
      <c r="D336" s="55"/>
      <c r="E336" s="55"/>
      <c r="F336" s="169" t="s">
        <v>261</v>
      </c>
      <c r="G336" s="169"/>
      <c r="H336" s="170"/>
      <c r="I336" s="170"/>
      <c r="J336" s="170"/>
      <c r="K336" s="60" t="s">
        <v>262</v>
      </c>
      <c r="L336" s="171"/>
      <c r="M336" s="171"/>
      <c r="N336" s="171"/>
    </row>
    <row r="337" spans="2:15" ht="16.2" thickTop="1">
      <c r="B337" s="61"/>
      <c r="C337" s="55"/>
      <c r="D337" s="55"/>
      <c r="E337" s="55"/>
      <c r="F337" s="62"/>
      <c r="G337" s="55"/>
      <c r="H337" s="55"/>
      <c r="I337" s="63"/>
      <c r="J337" s="64"/>
      <c r="K337" s="64"/>
      <c r="L337" s="64"/>
      <c r="M337" s="64"/>
      <c r="N337" s="65"/>
    </row>
    <row r="338" spans="2:15" ht="16.2" thickBot="1">
      <c r="B338" s="66" t="s">
        <v>263</v>
      </c>
      <c r="C338" s="172" t="s">
        <v>293</v>
      </c>
      <c r="D338" s="172"/>
      <c r="E338" s="67"/>
      <c r="F338" s="68" t="s">
        <v>264</v>
      </c>
      <c r="G338" s="173" t="s">
        <v>297</v>
      </c>
      <c r="H338" s="173"/>
      <c r="I338" s="173"/>
      <c r="J338" s="173"/>
      <c r="K338" s="173"/>
      <c r="L338" s="173"/>
      <c r="M338" s="173"/>
      <c r="N338" s="173"/>
    </row>
    <row r="339" spans="2:15">
      <c r="B339" s="69" t="s">
        <v>265</v>
      </c>
      <c r="C339" s="174" t="s">
        <v>103</v>
      </c>
      <c r="D339" s="174"/>
      <c r="E339" s="70"/>
      <c r="F339" s="71" t="s">
        <v>266</v>
      </c>
      <c r="G339" s="175" t="s">
        <v>121</v>
      </c>
      <c r="H339" s="175"/>
      <c r="I339" s="175"/>
      <c r="J339" s="175"/>
      <c r="K339" s="175"/>
      <c r="L339" s="175"/>
      <c r="M339" s="175"/>
      <c r="N339" s="175"/>
    </row>
    <row r="340" spans="2:15">
      <c r="B340" s="72" t="s">
        <v>267</v>
      </c>
      <c r="C340" s="165" t="s">
        <v>143</v>
      </c>
      <c r="D340" s="165"/>
      <c r="E340" s="70"/>
      <c r="F340" s="73" t="s">
        <v>268</v>
      </c>
      <c r="G340" s="166" t="s">
        <v>129</v>
      </c>
      <c r="H340" s="166"/>
      <c r="I340" s="166"/>
      <c r="J340" s="166"/>
      <c r="K340" s="166"/>
      <c r="L340" s="166"/>
      <c r="M340" s="166"/>
      <c r="N340" s="166"/>
    </row>
    <row r="341" spans="2:15">
      <c r="B341" s="72" t="s">
        <v>269</v>
      </c>
      <c r="C341" s="165" t="s">
        <v>148</v>
      </c>
      <c r="D341" s="165"/>
      <c r="E341" s="70"/>
      <c r="F341" s="74" t="s">
        <v>270</v>
      </c>
      <c r="G341" s="166" t="s">
        <v>153</v>
      </c>
      <c r="H341" s="166"/>
      <c r="I341" s="166"/>
      <c r="J341" s="166"/>
      <c r="K341" s="166"/>
      <c r="L341" s="166"/>
      <c r="M341" s="166"/>
      <c r="N341" s="166"/>
    </row>
    <row r="342" spans="2:15" ht="15.6">
      <c r="B342" s="56"/>
      <c r="C342" s="55"/>
      <c r="D342" s="55"/>
      <c r="E342" s="55"/>
      <c r="F342" s="62"/>
      <c r="G342" s="75"/>
      <c r="H342" s="75"/>
      <c r="I342" s="75"/>
      <c r="J342" s="55"/>
      <c r="K342" s="55"/>
      <c r="L342" s="55"/>
      <c r="M342" s="76"/>
      <c r="N342" s="77"/>
    </row>
    <row r="343" spans="2:15" ht="15.6">
      <c r="B343" s="78" t="s">
        <v>271</v>
      </c>
      <c r="C343" s="55"/>
      <c r="D343" s="55"/>
      <c r="E343" s="55"/>
      <c r="F343" s="73">
        <v>1</v>
      </c>
      <c r="G343" s="73">
        <v>2</v>
      </c>
      <c r="H343" s="73">
        <v>3</v>
      </c>
      <c r="I343" s="73">
        <v>4</v>
      </c>
      <c r="J343" s="73">
        <v>5</v>
      </c>
      <c r="K343" s="167" t="s">
        <v>4</v>
      </c>
      <c r="L343" s="167"/>
      <c r="M343" s="73" t="s">
        <v>272</v>
      </c>
      <c r="N343" s="79" t="s">
        <v>273</v>
      </c>
      <c r="O343" s="80"/>
    </row>
    <row r="344" spans="2:15">
      <c r="B344" s="81" t="s">
        <v>274</v>
      </c>
      <c r="C344" s="82" t="str">
        <f>IF(C339&gt;"",C339,"")</f>
        <v>Patrik Södergård</v>
      </c>
      <c r="D344" s="82" t="str">
        <f>IF(G339&gt;"",G339,"")</f>
        <v>Niko Hämäläinen</v>
      </c>
      <c r="E344" s="83"/>
      <c r="F344" s="84">
        <v>5</v>
      </c>
      <c r="G344" s="84">
        <v>-7</v>
      </c>
      <c r="H344" s="84">
        <v>10</v>
      </c>
      <c r="I344" s="84">
        <v>4</v>
      </c>
      <c r="J344" s="84"/>
      <c r="K344" s="85">
        <f>IF(ISBLANK(F344),"",COUNTIF(F344:J344,"&gt;=0"))</f>
        <v>3</v>
      </c>
      <c r="L344" s="85">
        <f>IF(ISBLANK(F344),"",(IF(LEFT(F344,1)="-",1,0)+IF(LEFT(G344,1)="-",1,0)+IF(LEFT(H344,1)="-",1,0)+IF(LEFT(I344,1)="-",1,0)+IF(LEFT(J344,1)="-",1,0)))</f>
        <v>1</v>
      </c>
      <c r="M344" s="86">
        <f t="shared" ref="M344:M348" si="21">IF(K344=3,1,"")</f>
        <v>1</v>
      </c>
      <c r="N344" s="86" t="str">
        <f t="shared" ref="N344:N348" si="22">IF(L344=3,1,"")</f>
        <v/>
      </c>
    </row>
    <row r="345" spans="2:15">
      <c r="B345" s="81" t="s">
        <v>275</v>
      </c>
      <c r="C345" s="82" t="str">
        <f>IF(C340&gt;"",C340,"")</f>
        <v>Severi Sipiläinen</v>
      </c>
      <c r="D345" s="82" t="str">
        <f>IF(G340&gt;"",G340,"")</f>
        <v>Elmeri Räsänen</v>
      </c>
      <c r="E345" s="83"/>
      <c r="F345" s="84">
        <v>4</v>
      </c>
      <c r="G345" s="84">
        <v>5</v>
      </c>
      <c r="H345" s="84">
        <v>10</v>
      </c>
      <c r="I345" s="84"/>
      <c r="J345" s="84"/>
      <c r="K345" s="85">
        <f>IF(ISBLANK(F345),"",COUNTIF(F345:J345,"&gt;=0"))</f>
        <v>3</v>
      </c>
      <c r="L345" s="85">
        <f>IF(ISBLANK(F345),"",(IF(LEFT(F345,1)="-",1,0)+IF(LEFT(G345,1)="-",1,0)+IF(LEFT(H345,1)="-",1,0)+IF(LEFT(I345,1)="-",1,0)+IF(LEFT(J345,1)="-",1,0)))</f>
        <v>0</v>
      </c>
      <c r="M345" s="86">
        <f t="shared" si="21"/>
        <v>1</v>
      </c>
      <c r="N345" s="86" t="str">
        <f t="shared" si="22"/>
        <v/>
      </c>
    </row>
    <row r="346" spans="2:15">
      <c r="B346" s="81" t="s">
        <v>276</v>
      </c>
      <c r="C346" s="82" t="str">
        <f>IF(C341&gt;"",C341,"")</f>
        <v>Olavi Moilanen</v>
      </c>
      <c r="D346" s="82" t="str">
        <f>IF(G341&gt;"",G341,"")</f>
        <v>Konsta Leppänen</v>
      </c>
      <c r="E346" s="83"/>
      <c r="F346" s="84">
        <v>-8</v>
      </c>
      <c r="G346" s="84">
        <v>-9</v>
      </c>
      <c r="H346" s="84">
        <v>9</v>
      </c>
      <c r="I346" s="84">
        <v>-9</v>
      </c>
      <c r="J346" s="84"/>
      <c r="K346" s="85">
        <f>IF(ISBLANK(F346),"",COUNTIF(F346:J346,"&gt;=0"))</f>
        <v>1</v>
      </c>
      <c r="L346" s="85">
        <f>IF(ISBLANK(F346),"",(IF(LEFT(F346,1)="-",1,0)+IF(LEFT(G346,1)="-",1,0)+IF(LEFT(H346,1)="-",1,0)+IF(LEFT(I346,1)="-",1,0)+IF(LEFT(J346,1)="-",1,0)))</f>
        <v>3</v>
      </c>
      <c r="M346" s="86" t="str">
        <f t="shared" si="21"/>
        <v/>
      </c>
      <c r="N346" s="86">
        <f t="shared" si="22"/>
        <v>1</v>
      </c>
    </row>
    <row r="347" spans="2:15">
      <c r="B347" s="81" t="s">
        <v>277</v>
      </c>
      <c r="C347" s="82" t="str">
        <f>IF(C339&gt;"",C339,"")</f>
        <v>Patrik Södergård</v>
      </c>
      <c r="D347" s="82" t="str">
        <f>IF(G340&gt;"",G340,"")</f>
        <v>Elmeri Räsänen</v>
      </c>
      <c r="E347" s="83"/>
      <c r="F347" s="84">
        <v>7</v>
      </c>
      <c r="G347" s="84">
        <v>-5</v>
      </c>
      <c r="H347" s="84">
        <v>7</v>
      </c>
      <c r="I347" s="84">
        <v>8</v>
      </c>
      <c r="J347" s="84"/>
      <c r="K347" s="85">
        <f>IF(ISBLANK(F347),"",COUNTIF(F347:J347,"&gt;=0"))</f>
        <v>3</v>
      </c>
      <c r="L347" s="85">
        <f>IF(ISBLANK(F347),"",(IF(LEFT(F347,1)="-",1,0)+IF(LEFT(G347,1)="-",1,0)+IF(LEFT(H347,1)="-",1,0)+IF(LEFT(I347,1)="-",1,0)+IF(LEFT(J347,1)="-",1,0)))</f>
        <v>1</v>
      </c>
      <c r="M347" s="86">
        <f t="shared" si="21"/>
        <v>1</v>
      </c>
      <c r="N347" s="86" t="str">
        <f t="shared" si="22"/>
        <v/>
      </c>
    </row>
    <row r="348" spans="2:15">
      <c r="B348" s="81" t="s">
        <v>278</v>
      </c>
      <c r="C348" s="82" t="str">
        <f>IF(C340&gt;"",C340,"")</f>
        <v>Severi Sipiläinen</v>
      </c>
      <c r="D348" s="82" t="str">
        <f>IF(G339&gt;"",G339,"")</f>
        <v>Niko Hämäläinen</v>
      </c>
      <c r="E348" s="83"/>
      <c r="F348" s="84"/>
      <c r="G348" s="84"/>
      <c r="H348" s="84"/>
      <c r="I348" s="84"/>
      <c r="J348" s="84"/>
      <c r="K348" s="85" t="str">
        <f>IF(ISBLANK(F348),"",COUNTIF(F348:J348,"&gt;=0"))</f>
        <v/>
      </c>
      <c r="L348" s="85" t="str">
        <f>IF(ISBLANK(F348),"",(IF(LEFT(F348,1)="-",1,0)+IF(LEFT(G348,1)="-",1,0)+IF(LEFT(H348,1)="-",1,0)+IF(LEFT(I348,1)="-",1,0)+IF(LEFT(J348,1)="-",1,0)))</f>
        <v/>
      </c>
      <c r="M348" s="86" t="str">
        <f t="shared" si="21"/>
        <v/>
      </c>
      <c r="N348" s="86" t="str">
        <f t="shared" si="22"/>
        <v/>
      </c>
    </row>
    <row r="349" spans="2:15" ht="15.6">
      <c r="B349" s="56"/>
      <c r="C349" s="55"/>
      <c r="D349" s="55"/>
      <c r="E349" s="55"/>
      <c r="F349" s="55"/>
      <c r="G349" s="55"/>
      <c r="H349" s="55"/>
      <c r="I349" s="168" t="s">
        <v>279</v>
      </c>
      <c r="J349" s="168"/>
      <c r="K349" s="87">
        <f>SUM(K344:K348)</f>
        <v>10</v>
      </c>
      <c r="L349" s="87">
        <f>SUM(L344:L348)</f>
        <v>5</v>
      </c>
      <c r="M349" s="87">
        <f>SUM(M344:M348)</f>
        <v>3</v>
      </c>
      <c r="N349" s="87">
        <f>SUM(N344:N348)</f>
        <v>1</v>
      </c>
    </row>
    <row r="350" spans="2:15" ht="15.6">
      <c r="B350" s="88" t="s">
        <v>280</v>
      </c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77"/>
    </row>
    <row r="351" spans="2:15" ht="15.6">
      <c r="B351" s="89" t="s">
        <v>281</v>
      </c>
      <c r="C351" s="90"/>
      <c r="D351" s="90" t="s">
        <v>282</v>
      </c>
      <c r="E351" s="90"/>
      <c r="F351" s="90"/>
      <c r="G351" s="90" t="s">
        <v>18</v>
      </c>
      <c r="H351" s="90"/>
      <c r="I351" s="90"/>
      <c r="J351" s="91" t="s">
        <v>283</v>
      </c>
      <c r="K351" s="55"/>
      <c r="L351" s="55"/>
      <c r="M351" s="55"/>
      <c r="N351" s="77"/>
    </row>
    <row r="352" spans="2:15" ht="18" thickBot="1">
      <c r="B352" s="56"/>
      <c r="C352" s="55"/>
      <c r="D352" s="55"/>
      <c r="E352" s="55"/>
      <c r="F352" s="55"/>
      <c r="G352" s="55"/>
      <c r="H352" s="55"/>
      <c r="I352" s="55"/>
      <c r="J352" s="164" t="str">
        <f>IF(M349=3,C338,IF(N349=3,G338,""))</f>
        <v>PT JYVÄSKYLÄ 2</v>
      </c>
      <c r="K352" s="164"/>
      <c r="L352" s="164"/>
      <c r="M352" s="164"/>
      <c r="N352" s="164"/>
    </row>
    <row r="353" spans="2:14" ht="18" thickBot="1">
      <c r="B353" s="92"/>
      <c r="C353" s="93"/>
      <c r="D353" s="93"/>
      <c r="E353" s="93"/>
      <c r="F353" s="93"/>
      <c r="G353" s="93"/>
      <c r="H353" s="93"/>
      <c r="I353" s="93"/>
      <c r="J353" s="94"/>
      <c r="K353" s="94"/>
      <c r="L353" s="94"/>
      <c r="M353" s="94"/>
      <c r="N353" s="95"/>
    </row>
    <row r="354" spans="2:14" ht="15" thickTop="1">
      <c r="B354" s="80" t="s">
        <v>284</v>
      </c>
    </row>
    <row r="355" spans="2:14">
      <c r="B355" t="s">
        <v>285</v>
      </c>
    </row>
    <row r="356" spans="2:14">
      <c r="B356" t="s">
        <v>286</v>
      </c>
    </row>
    <row r="362" spans="2:14" ht="15" thickBot="1"/>
    <row r="363" spans="2:14" ht="16.2" thickTop="1">
      <c r="B363" s="50"/>
      <c r="C363" s="51"/>
      <c r="D363" s="51"/>
      <c r="E363" s="51"/>
      <c r="F363" s="176" t="s">
        <v>256</v>
      </c>
      <c r="G363" s="176"/>
      <c r="H363" s="177"/>
      <c r="I363" s="177"/>
      <c r="J363" s="177"/>
      <c r="K363" s="177"/>
      <c r="L363" s="177"/>
      <c r="M363" s="177"/>
      <c r="N363" s="177"/>
    </row>
    <row r="364" spans="2:14" ht="15.6">
      <c r="B364" s="52"/>
      <c r="C364" s="53" t="s">
        <v>257</v>
      </c>
      <c r="D364" s="54"/>
      <c r="E364" s="55"/>
      <c r="F364" s="178" t="s">
        <v>258</v>
      </c>
      <c r="G364" s="178"/>
      <c r="H364" s="179"/>
      <c r="I364" s="179"/>
      <c r="J364" s="179"/>
      <c r="K364" s="179"/>
      <c r="L364" s="179"/>
      <c r="M364" s="179"/>
      <c r="N364" s="179"/>
    </row>
    <row r="365" spans="2:14" ht="15.6">
      <c r="B365" s="56"/>
      <c r="C365" s="57"/>
      <c r="D365" s="55"/>
      <c r="E365" s="55"/>
      <c r="F365" s="180" t="s">
        <v>259</v>
      </c>
      <c r="G365" s="180"/>
      <c r="H365" s="181"/>
      <c r="I365" s="181"/>
      <c r="J365" s="181"/>
      <c r="K365" s="181"/>
      <c r="L365" s="181"/>
      <c r="M365" s="181"/>
      <c r="N365" s="181"/>
    </row>
    <row r="366" spans="2:14" ht="21.6" thickBot="1">
      <c r="B366" s="58"/>
      <c r="C366" s="59" t="s">
        <v>260</v>
      </c>
      <c r="D366" s="55"/>
      <c r="E366" s="55"/>
      <c r="F366" s="169" t="s">
        <v>261</v>
      </c>
      <c r="G366" s="169"/>
      <c r="H366" s="170"/>
      <c r="I366" s="170"/>
      <c r="J366" s="170"/>
      <c r="K366" s="60" t="s">
        <v>262</v>
      </c>
      <c r="L366" s="171"/>
      <c r="M366" s="171"/>
      <c r="N366" s="171"/>
    </row>
    <row r="367" spans="2:14" ht="16.2" thickTop="1">
      <c r="B367" s="61"/>
      <c r="C367" s="55"/>
      <c r="D367" s="55"/>
      <c r="E367" s="55"/>
      <c r="F367" s="62"/>
      <c r="G367" s="55"/>
      <c r="H367" s="55"/>
      <c r="I367" s="63"/>
      <c r="J367" s="64"/>
      <c r="K367" s="64"/>
      <c r="L367" s="64"/>
      <c r="M367" s="64"/>
      <c r="N367" s="65"/>
    </row>
    <row r="368" spans="2:14" ht="16.2" thickBot="1">
      <c r="B368" s="66" t="s">
        <v>263</v>
      </c>
      <c r="C368" s="172" t="s">
        <v>49</v>
      </c>
      <c r="D368" s="172"/>
      <c r="E368" s="67"/>
      <c r="F368" s="68" t="s">
        <v>264</v>
      </c>
      <c r="G368" s="173" t="s">
        <v>311</v>
      </c>
      <c r="H368" s="173"/>
      <c r="I368" s="173"/>
      <c r="J368" s="173"/>
      <c r="K368" s="173"/>
      <c r="L368" s="173"/>
      <c r="M368" s="173"/>
      <c r="N368" s="173"/>
    </row>
    <row r="369" spans="2:15">
      <c r="B369" s="69" t="s">
        <v>265</v>
      </c>
      <c r="C369" s="174" t="s">
        <v>305</v>
      </c>
      <c r="D369" s="174"/>
      <c r="E369" s="70"/>
      <c r="F369" s="71" t="s">
        <v>266</v>
      </c>
      <c r="G369" s="175" t="s">
        <v>75</v>
      </c>
      <c r="H369" s="175"/>
      <c r="I369" s="175"/>
      <c r="J369" s="175"/>
      <c r="K369" s="175"/>
      <c r="L369" s="175"/>
      <c r="M369" s="175"/>
      <c r="N369" s="175"/>
    </row>
    <row r="370" spans="2:15">
      <c r="B370" s="72" t="s">
        <v>267</v>
      </c>
      <c r="C370" s="165" t="s">
        <v>304</v>
      </c>
      <c r="D370" s="165"/>
      <c r="E370" s="70"/>
      <c r="F370" s="73" t="s">
        <v>268</v>
      </c>
      <c r="G370" s="166" t="s">
        <v>65</v>
      </c>
      <c r="H370" s="166"/>
      <c r="I370" s="166"/>
      <c r="J370" s="166"/>
      <c r="K370" s="166"/>
      <c r="L370" s="166"/>
      <c r="M370" s="166"/>
      <c r="N370" s="166"/>
    </row>
    <row r="371" spans="2:15">
      <c r="B371" s="72" t="s">
        <v>269</v>
      </c>
      <c r="C371" s="165" t="s">
        <v>48</v>
      </c>
      <c r="D371" s="165"/>
      <c r="E371" s="70"/>
      <c r="F371" s="74" t="s">
        <v>270</v>
      </c>
      <c r="G371" s="166" t="s">
        <v>72</v>
      </c>
      <c r="H371" s="166"/>
      <c r="I371" s="166"/>
      <c r="J371" s="166"/>
      <c r="K371" s="166"/>
      <c r="L371" s="166"/>
      <c r="M371" s="166"/>
      <c r="N371" s="166"/>
    </row>
    <row r="372" spans="2:15" ht="15.6">
      <c r="B372" s="56"/>
      <c r="C372" s="55"/>
      <c r="D372" s="55"/>
      <c r="E372" s="55"/>
      <c r="F372" s="62"/>
      <c r="G372" s="75"/>
      <c r="H372" s="75"/>
      <c r="I372" s="75"/>
      <c r="J372" s="55"/>
      <c r="K372" s="55"/>
      <c r="L372" s="55"/>
      <c r="M372" s="76"/>
      <c r="N372" s="77"/>
    </row>
    <row r="373" spans="2:15" ht="15.6">
      <c r="B373" s="78" t="s">
        <v>271</v>
      </c>
      <c r="C373" s="55"/>
      <c r="D373" s="55"/>
      <c r="E373" s="55"/>
      <c r="F373" s="73">
        <v>1</v>
      </c>
      <c r="G373" s="73">
        <v>2</v>
      </c>
      <c r="H373" s="73">
        <v>3</v>
      </c>
      <c r="I373" s="73">
        <v>4</v>
      </c>
      <c r="J373" s="73">
        <v>5</v>
      </c>
      <c r="K373" s="167" t="s">
        <v>4</v>
      </c>
      <c r="L373" s="167"/>
      <c r="M373" s="73" t="s">
        <v>272</v>
      </c>
      <c r="N373" s="79" t="s">
        <v>273</v>
      </c>
      <c r="O373" s="80"/>
    </row>
    <row r="374" spans="2:15">
      <c r="B374" s="81" t="s">
        <v>274</v>
      </c>
      <c r="C374" s="82" t="str">
        <f>IF(C369&gt;"",C369,"")</f>
        <v>Sami Hattunen</v>
      </c>
      <c r="D374" s="82" t="str">
        <f>IF(G369&gt;"",G369,"")</f>
        <v>Tomi Lehtonen</v>
      </c>
      <c r="E374" s="83"/>
      <c r="F374" s="84">
        <v>-9</v>
      </c>
      <c r="G374" s="84">
        <v>4</v>
      </c>
      <c r="H374" s="84">
        <v>-7</v>
      </c>
      <c r="I374" s="84">
        <v>4</v>
      </c>
      <c r="J374" s="84">
        <v>-9</v>
      </c>
      <c r="K374" s="85">
        <f>IF(ISBLANK(F374),"",COUNTIF(F374:J374,"&gt;=0"))</f>
        <v>2</v>
      </c>
      <c r="L374" s="85">
        <f>IF(ISBLANK(F374),"",(IF(LEFT(F374,1)="-",1,0)+IF(LEFT(G374,1)="-",1,0)+IF(LEFT(H374,1)="-",1,0)+IF(LEFT(I374,1)="-",1,0)+IF(LEFT(J374,1)="-",1,0)))</f>
        <v>3</v>
      </c>
      <c r="M374" s="86" t="str">
        <f t="shared" ref="M374:M378" si="23">IF(K374=3,1,"")</f>
        <v/>
      </c>
      <c r="N374" s="86">
        <f t="shared" ref="N374:N378" si="24">IF(L374=3,1,"")</f>
        <v>1</v>
      </c>
    </row>
    <row r="375" spans="2:15">
      <c r="B375" s="81" t="s">
        <v>275</v>
      </c>
      <c r="C375" s="82" t="str">
        <f>IF(C370&gt;"",C370,"")</f>
        <v>Riku Autio</v>
      </c>
      <c r="D375" s="82" t="str">
        <f>IF(G370&gt;"",G370,"")</f>
        <v>Juhana Tuuttila</v>
      </c>
      <c r="E375" s="83"/>
      <c r="F375" s="84">
        <v>17</v>
      </c>
      <c r="G375" s="84">
        <v>6</v>
      </c>
      <c r="H375" s="84">
        <v>6</v>
      </c>
      <c r="I375" s="84"/>
      <c r="J375" s="84"/>
      <c r="K375" s="85">
        <f>IF(ISBLANK(F375),"",COUNTIF(F375:J375,"&gt;=0"))</f>
        <v>3</v>
      </c>
      <c r="L375" s="85">
        <f>IF(ISBLANK(F375),"",(IF(LEFT(F375,1)="-",1,0)+IF(LEFT(G375,1)="-",1,0)+IF(LEFT(H375,1)="-",1,0)+IF(LEFT(I375,1)="-",1,0)+IF(LEFT(J375,1)="-",1,0)))</f>
        <v>0</v>
      </c>
      <c r="M375" s="86">
        <f t="shared" si="23"/>
        <v>1</v>
      </c>
      <c r="N375" s="86" t="str">
        <f t="shared" si="24"/>
        <v/>
      </c>
    </row>
    <row r="376" spans="2:15">
      <c r="B376" s="81" t="s">
        <v>276</v>
      </c>
      <c r="C376" s="82" t="str">
        <f>IF(C371&gt;"",C371,"")</f>
        <v>Tommi Sidoroff</v>
      </c>
      <c r="D376" s="82" t="str">
        <f>IF(G371&gt;"",G371,"")</f>
        <v>Markus Perkkiö</v>
      </c>
      <c r="E376" s="83"/>
      <c r="F376" s="84">
        <v>-8</v>
      </c>
      <c r="G376" s="84">
        <v>-3</v>
      </c>
      <c r="H376" s="84">
        <v>-2</v>
      </c>
      <c r="I376" s="84"/>
      <c r="J376" s="84"/>
      <c r="K376" s="85">
        <f>IF(ISBLANK(F376),"",COUNTIF(F376:J376,"&gt;=0"))</f>
        <v>0</v>
      </c>
      <c r="L376" s="85">
        <f>IF(ISBLANK(F376),"",(IF(LEFT(F376,1)="-",1,0)+IF(LEFT(G376,1)="-",1,0)+IF(LEFT(H376,1)="-",1,0)+IF(LEFT(I376,1)="-",1,0)+IF(LEFT(J376,1)="-",1,0)))</f>
        <v>3</v>
      </c>
      <c r="M376" s="86" t="str">
        <f t="shared" si="23"/>
        <v/>
      </c>
      <c r="N376" s="86">
        <f t="shared" si="24"/>
        <v>1</v>
      </c>
    </row>
    <row r="377" spans="2:15">
      <c r="B377" s="81" t="s">
        <v>277</v>
      </c>
      <c r="C377" s="82" t="str">
        <f>IF(C369&gt;"",C369,"")</f>
        <v>Sami Hattunen</v>
      </c>
      <c r="D377" s="82" t="str">
        <f>IF(G370&gt;"",G370,"")</f>
        <v>Juhana Tuuttila</v>
      </c>
      <c r="E377" s="83"/>
      <c r="F377" s="84">
        <v>0</v>
      </c>
      <c r="G377" s="84">
        <v>10</v>
      </c>
      <c r="H377" s="84">
        <v>5</v>
      </c>
      <c r="I377" s="84"/>
      <c r="J377" s="84"/>
      <c r="K377" s="85">
        <f>IF(ISBLANK(F377),"",COUNTIF(F377:J377,"&gt;=0"))</f>
        <v>3</v>
      </c>
      <c r="L377" s="85">
        <f>IF(ISBLANK(F377),"",(IF(LEFT(F377,1)="-",1,0)+IF(LEFT(G377,1)="-",1,0)+IF(LEFT(H377,1)="-",1,0)+IF(LEFT(I377,1)="-",1,0)+IF(LEFT(J377,1)="-",1,0)))</f>
        <v>0</v>
      </c>
      <c r="M377" s="86">
        <f t="shared" si="23"/>
        <v>1</v>
      </c>
      <c r="N377" s="86" t="str">
        <f t="shared" si="24"/>
        <v/>
      </c>
    </row>
    <row r="378" spans="2:15">
      <c r="B378" s="81" t="s">
        <v>278</v>
      </c>
      <c r="C378" s="82" t="str">
        <f>IF(C370&gt;"",C370,"")</f>
        <v>Riku Autio</v>
      </c>
      <c r="D378" s="82" t="str">
        <f>IF(G369&gt;"",G369,"")</f>
        <v>Tomi Lehtonen</v>
      </c>
      <c r="E378" s="83"/>
      <c r="F378" s="84">
        <v>1</v>
      </c>
      <c r="G378" s="84">
        <v>9</v>
      </c>
      <c r="H378" s="84"/>
      <c r="I378" s="84">
        <v>7</v>
      </c>
      <c r="J378" s="84"/>
      <c r="K378" s="85">
        <f>IF(ISBLANK(F378),"",COUNTIF(F378:J378,"&gt;=0"))</f>
        <v>3</v>
      </c>
      <c r="L378" s="85">
        <f>IF(ISBLANK(F378),"",(IF(LEFT(F378,1)="-",1,0)+IF(LEFT(G378,1)="-",1,0)+IF(LEFT(H378,1)="-",1,0)+IF(LEFT(I378,1)="-",1,0)+IF(LEFT(J378,1)="-",1,0)))</f>
        <v>0</v>
      </c>
      <c r="M378" s="86">
        <f t="shared" si="23"/>
        <v>1</v>
      </c>
      <c r="N378" s="86" t="str">
        <f t="shared" si="24"/>
        <v/>
      </c>
    </row>
    <row r="379" spans="2:15" ht="15.6">
      <c r="B379" s="56"/>
      <c r="C379" s="55"/>
      <c r="D379" s="55"/>
      <c r="E379" s="55"/>
      <c r="F379" s="55"/>
      <c r="G379" s="55"/>
      <c r="H379" s="55"/>
      <c r="I379" s="168" t="s">
        <v>279</v>
      </c>
      <c r="J379" s="168"/>
      <c r="K379" s="87">
        <f>SUM(K374:K378)</f>
        <v>11</v>
      </c>
      <c r="L379" s="87">
        <f>SUM(L374:L378)</f>
        <v>6</v>
      </c>
      <c r="M379" s="87">
        <f>SUM(M374:M378)</f>
        <v>3</v>
      </c>
      <c r="N379" s="87">
        <f>SUM(N374:N378)</f>
        <v>2</v>
      </c>
    </row>
    <row r="380" spans="2:15" ht="15.6">
      <c r="B380" s="88" t="s">
        <v>280</v>
      </c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77"/>
    </row>
    <row r="381" spans="2:15" ht="15.6">
      <c r="B381" s="89" t="s">
        <v>281</v>
      </c>
      <c r="C381" s="90"/>
      <c r="D381" s="90" t="s">
        <v>282</v>
      </c>
      <c r="E381" s="90"/>
      <c r="F381" s="90"/>
      <c r="G381" s="90" t="s">
        <v>18</v>
      </c>
      <c r="H381" s="90"/>
      <c r="I381" s="90"/>
      <c r="J381" s="91" t="s">
        <v>283</v>
      </c>
      <c r="K381" s="55"/>
      <c r="L381" s="55"/>
      <c r="M381" s="55"/>
      <c r="N381" s="77"/>
    </row>
    <row r="382" spans="2:15" ht="18" thickBot="1">
      <c r="B382" s="56"/>
      <c r="C382" s="55"/>
      <c r="D382" s="55"/>
      <c r="E382" s="55"/>
      <c r="F382" s="55"/>
      <c r="G382" s="55"/>
      <c r="H382" s="55"/>
      <c r="I382" s="55"/>
      <c r="J382" s="164" t="str">
        <f>IF(M379=3,C368,IF(N379=3,G368,""))</f>
        <v>PT 75</v>
      </c>
      <c r="K382" s="164"/>
      <c r="L382" s="164"/>
      <c r="M382" s="164"/>
      <c r="N382" s="164"/>
    </row>
    <row r="383" spans="2:15" ht="18" thickBot="1">
      <c r="B383" s="92"/>
      <c r="C383" s="93"/>
      <c r="D383" s="93"/>
      <c r="E383" s="93"/>
      <c r="F383" s="93"/>
      <c r="G383" s="93"/>
      <c r="H383" s="93"/>
      <c r="I383" s="93"/>
      <c r="J383" s="94"/>
      <c r="K383" s="94"/>
      <c r="L383" s="94"/>
      <c r="M383" s="94"/>
      <c r="N383" s="95"/>
    </row>
    <row r="384" spans="2:15" ht="15" thickTop="1">
      <c r="B384" s="80" t="s">
        <v>284</v>
      </c>
    </row>
    <row r="385" spans="2:14">
      <c r="B385" t="s">
        <v>285</v>
      </c>
    </row>
    <row r="386" spans="2:14">
      <c r="B386" t="s">
        <v>286</v>
      </c>
    </row>
    <row r="392" spans="2:14" ht="15" thickBot="1"/>
    <row r="393" spans="2:14" ht="16.2" thickTop="1">
      <c r="B393" s="50"/>
      <c r="C393" s="51"/>
      <c r="D393" s="51"/>
      <c r="E393" s="51"/>
      <c r="F393" s="176" t="s">
        <v>256</v>
      </c>
      <c r="G393" s="176"/>
      <c r="H393" s="177"/>
      <c r="I393" s="177"/>
      <c r="J393" s="177"/>
      <c r="K393" s="177"/>
      <c r="L393" s="177"/>
      <c r="M393" s="177"/>
      <c r="N393" s="177"/>
    </row>
    <row r="394" spans="2:14" ht="15.6">
      <c r="B394" s="52"/>
      <c r="C394" s="53" t="s">
        <v>257</v>
      </c>
      <c r="D394" s="54"/>
      <c r="E394" s="55"/>
      <c r="F394" s="178" t="s">
        <v>258</v>
      </c>
      <c r="G394" s="178"/>
      <c r="H394" s="179"/>
      <c r="I394" s="179"/>
      <c r="J394" s="179"/>
      <c r="K394" s="179"/>
      <c r="L394" s="179"/>
      <c r="M394" s="179"/>
      <c r="N394" s="179"/>
    </row>
    <row r="395" spans="2:14" ht="15.6">
      <c r="B395" s="56"/>
      <c r="C395" s="57"/>
      <c r="D395" s="55"/>
      <c r="E395" s="55"/>
      <c r="F395" s="180" t="s">
        <v>259</v>
      </c>
      <c r="G395" s="180"/>
      <c r="H395" s="181"/>
      <c r="I395" s="181"/>
      <c r="J395" s="181"/>
      <c r="K395" s="181"/>
      <c r="L395" s="181"/>
      <c r="M395" s="181"/>
      <c r="N395" s="181"/>
    </row>
    <row r="396" spans="2:14" ht="21.6" thickBot="1">
      <c r="B396" s="58"/>
      <c r="C396" s="59" t="s">
        <v>260</v>
      </c>
      <c r="D396" s="55"/>
      <c r="E396" s="55"/>
      <c r="F396" s="169" t="s">
        <v>261</v>
      </c>
      <c r="G396" s="169"/>
      <c r="H396" s="170"/>
      <c r="I396" s="170"/>
      <c r="J396" s="170"/>
      <c r="K396" s="60" t="s">
        <v>262</v>
      </c>
      <c r="L396" s="171"/>
      <c r="M396" s="171"/>
      <c r="N396" s="171"/>
    </row>
    <row r="397" spans="2:14" ht="16.2" thickTop="1">
      <c r="B397" s="61"/>
      <c r="C397" s="55"/>
      <c r="D397" s="55"/>
      <c r="E397" s="55"/>
      <c r="F397" s="62"/>
      <c r="G397" s="55"/>
      <c r="H397" s="55"/>
      <c r="I397" s="63"/>
      <c r="J397" s="64"/>
      <c r="K397" s="64"/>
      <c r="L397" s="64"/>
      <c r="M397" s="64"/>
      <c r="N397" s="65"/>
    </row>
    <row r="398" spans="2:14" ht="16.2" thickBot="1">
      <c r="B398" s="66" t="s">
        <v>263</v>
      </c>
      <c r="C398" s="172" t="s">
        <v>302</v>
      </c>
      <c r="D398" s="172"/>
      <c r="E398" s="67"/>
      <c r="F398" s="68" t="s">
        <v>264</v>
      </c>
      <c r="G398" s="173" t="s">
        <v>217</v>
      </c>
      <c r="H398" s="173"/>
      <c r="I398" s="173"/>
      <c r="J398" s="173"/>
      <c r="K398" s="173"/>
      <c r="L398" s="173"/>
      <c r="M398" s="173"/>
      <c r="N398" s="173"/>
    </row>
    <row r="399" spans="2:14">
      <c r="B399" s="69" t="s">
        <v>265</v>
      </c>
      <c r="C399" s="174" t="s">
        <v>46</v>
      </c>
      <c r="D399" s="174"/>
      <c r="E399" s="70"/>
      <c r="F399" s="71" t="s">
        <v>266</v>
      </c>
      <c r="G399" s="175" t="s">
        <v>301</v>
      </c>
      <c r="H399" s="175"/>
      <c r="I399" s="175"/>
      <c r="J399" s="175"/>
      <c r="K399" s="175"/>
      <c r="L399" s="175"/>
      <c r="M399" s="175"/>
      <c r="N399" s="175"/>
    </row>
    <row r="400" spans="2:14">
      <c r="B400" s="72" t="s">
        <v>267</v>
      </c>
      <c r="C400" s="165" t="s">
        <v>81</v>
      </c>
      <c r="D400" s="165"/>
      <c r="E400" s="70"/>
      <c r="F400" s="73" t="s">
        <v>268</v>
      </c>
      <c r="G400" s="166" t="s">
        <v>118</v>
      </c>
      <c r="H400" s="166"/>
      <c r="I400" s="166"/>
      <c r="J400" s="166"/>
      <c r="K400" s="166"/>
      <c r="L400" s="166"/>
      <c r="M400" s="166"/>
      <c r="N400" s="166"/>
    </row>
    <row r="401" spans="2:15">
      <c r="B401" s="72" t="s">
        <v>269</v>
      </c>
      <c r="C401" s="165" t="s">
        <v>119</v>
      </c>
      <c r="D401" s="165"/>
      <c r="E401" s="70"/>
      <c r="F401" s="74" t="s">
        <v>270</v>
      </c>
      <c r="G401" s="166" t="s">
        <v>131</v>
      </c>
      <c r="H401" s="166"/>
      <c r="I401" s="166"/>
      <c r="J401" s="166"/>
      <c r="K401" s="166"/>
      <c r="L401" s="166"/>
      <c r="M401" s="166"/>
      <c r="N401" s="166"/>
    </row>
    <row r="402" spans="2:15" ht="15.6">
      <c r="B402" s="56"/>
      <c r="C402" s="55"/>
      <c r="D402" s="55"/>
      <c r="E402" s="55"/>
      <c r="F402" s="62"/>
      <c r="G402" s="75"/>
      <c r="H402" s="75"/>
      <c r="I402" s="75"/>
      <c r="J402" s="55"/>
      <c r="K402" s="55"/>
      <c r="L402" s="55"/>
      <c r="M402" s="76"/>
      <c r="N402" s="77"/>
    </row>
    <row r="403" spans="2:15" ht="15.6">
      <c r="B403" s="78" t="s">
        <v>271</v>
      </c>
      <c r="C403" s="55"/>
      <c r="D403" s="55"/>
      <c r="E403" s="55"/>
      <c r="F403" s="73">
        <v>1</v>
      </c>
      <c r="G403" s="73">
        <v>2</v>
      </c>
      <c r="H403" s="73">
        <v>3</v>
      </c>
      <c r="I403" s="73">
        <v>4</v>
      </c>
      <c r="J403" s="73">
        <v>5</v>
      </c>
      <c r="K403" s="167" t="s">
        <v>4</v>
      </c>
      <c r="L403" s="167"/>
      <c r="M403" s="73" t="s">
        <v>272</v>
      </c>
      <c r="N403" s="79" t="s">
        <v>273</v>
      </c>
      <c r="O403" s="80"/>
    </row>
    <row r="404" spans="2:15">
      <c r="B404" s="81" t="s">
        <v>274</v>
      </c>
      <c r="C404" s="82" t="str">
        <f>IF(C399&gt;"",C399,"")</f>
        <v>Teemu Oinas</v>
      </c>
      <c r="D404" s="82" t="str">
        <f>IF(G399&gt;"",G399,"")</f>
        <v>Hannu Sihvo</v>
      </c>
      <c r="E404" s="83"/>
      <c r="F404" s="84">
        <v>5</v>
      </c>
      <c r="G404" s="84">
        <v>8</v>
      </c>
      <c r="H404" s="84">
        <v>-10</v>
      </c>
      <c r="I404" s="84">
        <v>3</v>
      </c>
      <c r="J404" s="84"/>
      <c r="K404" s="85">
        <f>IF(ISBLANK(F404),"",COUNTIF(F404:J404,"&gt;=0"))</f>
        <v>3</v>
      </c>
      <c r="L404" s="85">
        <f>IF(ISBLANK(F404),"",(IF(LEFT(F404,1)="-",1,0)+IF(LEFT(G404,1)="-",1,0)+IF(LEFT(H404,1)="-",1,0)+IF(LEFT(I404,1)="-",1,0)+IF(LEFT(J404,1)="-",1,0)))</f>
        <v>1</v>
      </c>
      <c r="M404" s="86">
        <f t="shared" ref="M404:M408" si="25">IF(K404=3,1,"")</f>
        <v>1</v>
      </c>
      <c r="N404" s="86" t="str">
        <f t="shared" ref="N404:N408" si="26">IF(L404=3,1,"")</f>
        <v/>
      </c>
    </row>
    <row r="405" spans="2:15">
      <c r="B405" s="81" t="s">
        <v>275</v>
      </c>
      <c r="C405" s="82" t="str">
        <f>IF(C400&gt;"",C400,"")</f>
        <v>Eetu Mäkelä</v>
      </c>
      <c r="D405" s="82" t="str">
        <f>IF(G400&gt;"",G400,"")</f>
        <v>Vesa Lappi</v>
      </c>
      <c r="E405" s="83"/>
      <c r="F405" s="84">
        <v>9</v>
      </c>
      <c r="G405" s="84">
        <v>10</v>
      </c>
      <c r="H405" s="84">
        <v>6</v>
      </c>
      <c r="I405" s="84"/>
      <c r="J405" s="84"/>
      <c r="K405" s="85">
        <f>IF(ISBLANK(F405),"",COUNTIF(F405:J405,"&gt;=0"))</f>
        <v>3</v>
      </c>
      <c r="L405" s="85">
        <f>IF(ISBLANK(F405),"",(IF(LEFT(F405,1)="-",1,0)+IF(LEFT(G405,1)="-",1,0)+IF(LEFT(H405,1)="-",1,0)+IF(LEFT(I405,1)="-",1,0)+IF(LEFT(J405,1)="-",1,0)))</f>
        <v>0</v>
      </c>
      <c r="M405" s="86">
        <f t="shared" si="25"/>
        <v>1</v>
      </c>
      <c r="N405" s="86" t="str">
        <f t="shared" si="26"/>
        <v/>
      </c>
    </row>
    <row r="406" spans="2:15">
      <c r="B406" s="81" t="s">
        <v>276</v>
      </c>
      <c r="C406" s="82" t="str">
        <f>IF(C401&gt;"",C401,"")</f>
        <v>Luka Oinas</v>
      </c>
      <c r="D406" s="82" t="str">
        <f>IF(G401&gt;"",G401,"")</f>
        <v>Sami Pyykkö</v>
      </c>
      <c r="E406" s="83"/>
      <c r="F406" s="84">
        <v>8</v>
      </c>
      <c r="G406" s="84">
        <v>-7</v>
      </c>
      <c r="H406" s="84">
        <v>4</v>
      </c>
      <c r="I406" s="84">
        <v>-6</v>
      </c>
      <c r="J406" s="84">
        <v>-4</v>
      </c>
      <c r="K406" s="85">
        <f>IF(ISBLANK(F406),"",COUNTIF(F406:J406,"&gt;=0"))</f>
        <v>2</v>
      </c>
      <c r="L406" s="85">
        <f>IF(ISBLANK(F406),"",(IF(LEFT(F406,1)="-",1,0)+IF(LEFT(G406,1)="-",1,0)+IF(LEFT(H406,1)="-",1,0)+IF(LEFT(I406,1)="-",1,0)+IF(LEFT(J406,1)="-",1,0)))</f>
        <v>3</v>
      </c>
      <c r="M406" s="86" t="str">
        <f t="shared" si="25"/>
        <v/>
      </c>
      <c r="N406" s="86">
        <f t="shared" si="26"/>
        <v>1</v>
      </c>
    </row>
    <row r="407" spans="2:15">
      <c r="B407" s="81" t="s">
        <v>277</v>
      </c>
      <c r="C407" s="82" t="str">
        <f>IF(C399&gt;"",C399,"")</f>
        <v>Teemu Oinas</v>
      </c>
      <c r="D407" s="82" t="str">
        <f>IF(G400&gt;"",G400,"")</f>
        <v>Vesa Lappi</v>
      </c>
      <c r="E407" s="83"/>
      <c r="F407" s="84">
        <v>8</v>
      </c>
      <c r="G407" s="84">
        <v>-9</v>
      </c>
      <c r="H407" s="84">
        <v>2</v>
      </c>
      <c r="I407" s="84">
        <v>4</v>
      </c>
      <c r="J407" s="84"/>
      <c r="K407" s="85">
        <f>IF(ISBLANK(F407),"",COUNTIF(F407:J407,"&gt;=0"))</f>
        <v>3</v>
      </c>
      <c r="L407" s="85">
        <f>IF(ISBLANK(F407),"",(IF(LEFT(F407,1)="-",1,0)+IF(LEFT(G407,1)="-",1,0)+IF(LEFT(H407,1)="-",1,0)+IF(LEFT(I407,1)="-",1,0)+IF(LEFT(J407,1)="-",1,0)))</f>
        <v>1</v>
      </c>
      <c r="M407" s="86">
        <f t="shared" si="25"/>
        <v>1</v>
      </c>
      <c r="N407" s="86" t="str">
        <f t="shared" si="26"/>
        <v/>
      </c>
    </row>
    <row r="408" spans="2:15">
      <c r="B408" s="81" t="s">
        <v>278</v>
      </c>
      <c r="C408" s="82" t="str">
        <f>IF(C400&gt;"",C400,"")</f>
        <v>Eetu Mäkelä</v>
      </c>
      <c r="D408" s="82" t="str">
        <f>IF(G399&gt;"",G399,"")</f>
        <v>Hannu Sihvo</v>
      </c>
      <c r="E408" s="83"/>
      <c r="F408" s="84"/>
      <c r="G408" s="84"/>
      <c r="H408" s="84"/>
      <c r="I408" s="84"/>
      <c r="J408" s="84"/>
      <c r="K408" s="85" t="str">
        <f>IF(ISBLANK(F408),"",COUNTIF(F408:J408,"&gt;=0"))</f>
        <v/>
      </c>
      <c r="L408" s="85" t="str">
        <f>IF(ISBLANK(F408),"",(IF(LEFT(F408,1)="-",1,0)+IF(LEFT(G408,1)="-",1,0)+IF(LEFT(H408,1)="-",1,0)+IF(LEFT(I408,1)="-",1,0)+IF(LEFT(J408,1)="-",1,0)))</f>
        <v/>
      </c>
      <c r="M408" s="86" t="str">
        <f t="shared" si="25"/>
        <v/>
      </c>
      <c r="N408" s="86" t="str">
        <f t="shared" si="26"/>
        <v/>
      </c>
    </row>
    <row r="409" spans="2:15" ht="15.6">
      <c r="B409" s="56"/>
      <c r="C409" s="55"/>
      <c r="D409" s="55"/>
      <c r="E409" s="55"/>
      <c r="F409" s="55"/>
      <c r="G409" s="55"/>
      <c r="H409" s="55"/>
      <c r="I409" s="168" t="s">
        <v>279</v>
      </c>
      <c r="J409" s="168"/>
      <c r="K409" s="87">
        <f>SUM(K404:K408)</f>
        <v>11</v>
      </c>
      <c r="L409" s="87">
        <f>SUM(L404:L408)</f>
        <v>5</v>
      </c>
      <c r="M409" s="87">
        <f>SUM(M404:M408)</f>
        <v>3</v>
      </c>
      <c r="N409" s="87">
        <f>SUM(N404:N408)</f>
        <v>1</v>
      </c>
    </row>
    <row r="410" spans="2:15" ht="15.6">
      <c r="B410" s="88" t="s">
        <v>280</v>
      </c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77"/>
    </row>
    <row r="411" spans="2:15" ht="15.6">
      <c r="B411" s="89" t="s">
        <v>281</v>
      </c>
      <c r="C411" s="90"/>
      <c r="D411" s="90" t="s">
        <v>282</v>
      </c>
      <c r="E411" s="90"/>
      <c r="F411" s="90"/>
      <c r="G411" s="90" t="s">
        <v>18</v>
      </c>
      <c r="H411" s="90"/>
      <c r="I411" s="90"/>
      <c r="J411" s="91" t="s">
        <v>283</v>
      </c>
      <c r="K411" s="55"/>
      <c r="L411" s="55"/>
      <c r="M411" s="55"/>
      <c r="N411" s="77"/>
    </row>
    <row r="412" spans="2:15" ht="18" thickBot="1">
      <c r="B412" s="56"/>
      <c r="C412" s="55"/>
      <c r="D412" s="55"/>
      <c r="E412" s="55"/>
      <c r="F412" s="55"/>
      <c r="G412" s="55"/>
      <c r="H412" s="55"/>
      <c r="I412" s="55"/>
      <c r="J412" s="164" t="str">
        <f>IF(M409=3,C398,IF(N409=3,G398,""))</f>
        <v>OPT-86 2</v>
      </c>
      <c r="K412" s="164"/>
      <c r="L412" s="164"/>
      <c r="M412" s="164"/>
      <c r="N412" s="164"/>
    </row>
    <row r="413" spans="2:15" ht="18" thickBot="1">
      <c r="B413" s="92"/>
      <c r="C413" s="93"/>
      <c r="D413" s="93"/>
      <c r="E413" s="93"/>
      <c r="F413" s="93"/>
      <c r="G413" s="93"/>
      <c r="H413" s="93"/>
      <c r="I413" s="93"/>
      <c r="J413" s="94"/>
      <c r="K413" s="94"/>
      <c r="L413" s="94"/>
      <c r="M413" s="94"/>
      <c r="N413" s="95"/>
    </row>
    <row r="414" spans="2:15" ht="15" thickTop="1">
      <c r="B414" s="80" t="s">
        <v>284</v>
      </c>
    </row>
    <row r="415" spans="2:15">
      <c r="B415" t="s">
        <v>285</v>
      </c>
    </row>
    <row r="416" spans="2:15">
      <c r="B416" t="s">
        <v>286</v>
      </c>
    </row>
    <row r="417" spans="2:15" ht="15" thickBot="1"/>
    <row r="418" spans="2:15" ht="16.2" thickTop="1">
      <c r="B418" s="50"/>
      <c r="C418" s="51"/>
      <c r="D418" s="51"/>
      <c r="E418" s="51"/>
      <c r="F418" s="176" t="s">
        <v>256</v>
      </c>
      <c r="G418" s="176"/>
      <c r="H418" s="177"/>
      <c r="I418" s="177"/>
      <c r="J418" s="177"/>
      <c r="K418" s="177"/>
      <c r="L418" s="177"/>
      <c r="M418" s="177"/>
      <c r="N418" s="177"/>
    </row>
    <row r="419" spans="2:15" ht="15.6">
      <c r="B419" s="52"/>
      <c r="C419" s="53" t="s">
        <v>257</v>
      </c>
      <c r="D419" s="54"/>
      <c r="E419" s="55"/>
      <c r="F419" s="178" t="s">
        <v>258</v>
      </c>
      <c r="G419" s="178"/>
      <c r="H419" s="179"/>
      <c r="I419" s="179"/>
      <c r="J419" s="179"/>
      <c r="K419" s="179"/>
      <c r="L419" s="179"/>
      <c r="M419" s="179"/>
      <c r="N419" s="179"/>
    </row>
    <row r="420" spans="2:15" ht="15.6">
      <c r="B420" s="56"/>
      <c r="C420" s="57"/>
      <c r="D420" s="55"/>
      <c r="E420" s="55"/>
      <c r="F420" s="180" t="s">
        <v>259</v>
      </c>
      <c r="G420" s="180"/>
      <c r="H420" s="181"/>
      <c r="I420" s="181"/>
      <c r="J420" s="181"/>
      <c r="K420" s="181"/>
      <c r="L420" s="181"/>
      <c r="M420" s="181"/>
      <c r="N420" s="181"/>
    </row>
    <row r="421" spans="2:15" ht="21.6" thickBot="1">
      <c r="B421" s="58"/>
      <c r="C421" s="59" t="s">
        <v>260</v>
      </c>
      <c r="D421" s="55"/>
      <c r="E421" s="55"/>
      <c r="F421" s="169" t="s">
        <v>261</v>
      </c>
      <c r="G421" s="169"/>
      <c r="H421" s="170"/>
      <c r="I421" s="170"/>
      <c r="J421" s="170"/>
      <c r="K421" s="60" t="s">
        <v>262</v>
      </c>
      <c r="L421" s="171"/>
      <c r="M421" s="171"/>
      <c r="N421" s="171"/>
    </row>
    <row r="422" spans="2:15" ht="16.2" thickTop="1">
      <c r="B422" s="61"/>
      <c r="C422" s="55"/>
      <c r="D422" s="55"/>
      <c r="E422" s="55"/>
      <c r="F422" s="62"/>
      <c r="G422" s="55"/>
      <c r="H422" s="55"/>
      <c r="I422" s="63"/>
      <c r="J422" s="64"/>
      <c r="K422" s="64"/>
      <c r="L422" s="64"/>
      <c r="M422" s="64"/>
      <c r="N422" s="65"/>
    </row>
    <row r="423" spans="2:15" ht="16.2" thickBot="1">
      <c r="B423" s="66" t="s">
        <v>263</v>
      </c>
      <c r="C423" s="172" t="s">
        <v>90</v>
      </c>
      <c r="D423" s="172"/>
      <c r="E423" s="67"/>
      <c r="F423" s="68" t="s">
        <v>264</v>
      </c>
      <c r="G423" s="173" t="s">
        <v>299</v>
      </c>
      <c r="H423" s="173"/>
      <c r="I423" s="173"/>
      <c r="J423" s="173"/>
      <c r="K423" s="173"/>
      <c r="L423" s="173"/>
      <c r="M423" s="173"/>
      <c r="N423" s="173"/>
    </row>
    <row r="424" spans="2:15">
      <c r="B424" s="69" t="s">
        <v>265</v>
      </c>
      <c r="C424" s="174" t="s">
        <v>89</v>
      </c>
      <c r="D424" s="174"/>
      <c r="E424" s="70"/>
      <c r="F424" s="71" t="s">
        <v>266</v>
      </c>
      <c r="G424" s="175" t="s">
        <v>99</v>
      </c>
      <c r="H424" s="175"/>
      <c r="I424" s="175"/>
      <c r="J424" s="175"/>
      <c r="K424" s="175"/>
      <c r="L424" s="175"/>
      <c r="M424" s="175"/>
      <c r="N424" s="175"/>
    </row>
    <row r="425" spans="2:15">
      <c r="B425" s="72" t="s">
        <v>267</v>
      </c>
      <c r="C425" s="165" t="s">
        <v>146</v>
      </c>
      <c r="D425" s="165"/>
      <c r="E425" s="70"/>
      <c r="F425" s="73" t="s">
        <v>268</v>
      </c>
      <c r="G425" s="166" t="s">
        <v>94</v>
      </c>
      <c r="H425" s="166"/>
      <c r="I425" s="166"/>
      <c r="J425" s="166"/>
      <c r="K425" s="166"/>
      <c r="L425" s="166"/>
      <c r="M425" s="166"/>
      <c r="N425" s="166"/>
    </row>
    <row r="426" spans="2:15">
      <c r="B426" s="72" t="s">
        <v>269</v>
      </c>
      <c r="C426" s="165" t="s">
        <v>125</v>
      </c>
      <c r="D426" s="165"/>
      <c r="E426" s="70"/>
      <c r="F426" s="74" t="s">
        <v>270</v>
      </c>
      <c r="G426" s="166" t="s">
        <v>114</v>
      </c>
      <c r="H426" s="166"/>
      <c r="I426" s="166"/>
      <c r="J426" s="166"/>
      <c r="K426" s="166"/>
      <c r="L426" s="166"/>
      <c r="M426" s="166"/>
      <c r="N426" s="166"/>
    </row>
    <row r="427" spans="2:15" ht="15.6">
      <c r="B427" s="56"/>
      <c r="C427" s="55"/>
      <c r="D427" s="55"/>
      <c r="E427" s="55"/>
      <c r="F427" s="62"/>
      <c r="G427" s="75"/>
      <c r="H427" s="75"/>
      <c r="I427" s="75"/>
      <c r="J427" s="55"/>
      <c r="K427" s="55"/>
      <c r="L427" s="55"/>
      <c r="M427" s="76"/>
      <c r="N427" s="77"/>
    </row>
    <row r="428" spans="2:15" ht="15.6">
      <c r="B428" s="78" t="s">
        <v>271</v>
      </c>
      <c r="C428" s="55"/>
      <c r="D428" s="55"/>
      <c r="E428" s="55"/>
      <c r="F428" s="73">
        <v>1</v>
      </c>
      <c r="G428" s="73">
        <v>2</v>
      </c>
      <c r="H428" s="73">
        <v>3</v>
      </c>
      <c r="I428" s="73">
        <v>4</v>
      </c>
      <c r="J428" s="73">
        <v>5</v>
      </c>
      <c r="K428" s="167" t="s">
        <v>4</v>
      </c>
      <c r="L428" s="167"/>
      <c r="M428" s="73" t="s">
        <v>272</v>
      </c>
      <c r="N428" s="79" t="s">
        <v>273</v>
      </c>
      <c r="O428" s="80"/>
    </row>
    <row r="429" spans="2:15">
      <c r="B429" s="81" t="s">
        <v>274</v>
      </c>
      <c r="C429" s="82" t="str">
        <f>IF(C424&gt;"",C424,"")</f>
        <v>Ville Julin</v>
      </c>
      <c r="D429" s="82" t="str">
        <f>IF(G424&gt;"",G424,"")</f>
        <v>Tero Tamminen</v>
      </c>
      <c r="E429" s="83"/>
      <c r="F429" s="84">
        <v>1</v>
      </c>
      <c r="G429" s="84">
        <v>17</v>
      </c>
      <c r="H429" s="84">
        <v>5</v>
      </c>
      <c r="I429" s="84"/>
      <c r="J429" s="84"/>
      <c r="K429" s="85">
        <f>IF(ISBLANK(F429),"",COUNTIF(F429:J429,"&gt;=0"))</f>
        <v>3</v>
      </c>
      <c r="L429" s="85">
        <f>IF(ISBLANK(F429),"",(IF(LEFT(F429,1)="-",1,0)+IF(LEFT(G429,1)="-",1,0)+IF(LEFT(H429,1)="-",1,0)+IF(LEFT(I429,1)="-",1,0)+IF(LEFT(J429,1)="-",1,0)))</f>
        <v>0</v>
      </c>
      <c r="M429" s="86">
        <f t="shared" ref="M429:M433" si="27">IF(K429=3,1,"")</f>
        <v>1</v>
      </c>
      <c r="N429" s="86" t="str">
        <f t="shared" ref="N429:N433" si="28">IF(L429=3,1,"")</f>
        <v/>
      </c>
    </row>
    <row r="430" spans="2:15">
      <c r="B430" s="81" t="s">
        <v>275</v>
      </c>
      <c r="C430" s="82" t="str">
        <f>IF(C425&gt;"",C425,"")</f>
        <v>Mikael Aikio</v>
      </c>
      <c r="D430" s="82" t="str">
        <f>IF(G425&gt;"",G425,"")</f>
        <v>Xisheng Cong</v>
      </c>
      <c r="E430" s="83"/>
      <c r="F430" s="84">
        <v>-5</v>
      </c>
      <c r="G430" s="84">
        <v>-8</v>
      </c>
      <c r="H430" s="84">
        <v>-9</v>
      </c>
      <c r="I430" s="84"/>
      <c r="J430" s="84"/>
      <c r="K430" s="85">
        <f>IF(ISBLANK(F430),"",COUNTIF(F430:J430,"&gt;=0"))</f>
        <v>0</v>
      </c>
      <c r="L430" s="85">
        <f>IF(ISBLANK(F430),"",(IF(LEFT(F430,1)="-",1,0)+IF(LEFT(G430,1)="-",1,0)+IF(LEFT(H430,1)="-",1,0)+IF(LEFT(I430,1)="-",1,0)+IF(LEFT(J430,1)="-",1,0)))</f>
        <v>3</v>
      </c>
      <c r="M430" s="86" t="str">
        <f t="shared" si="27"/>
        <v/>
      </c>
      <c r="N430" s="86">
        <f t="shared" si="28"/>
        <v>1</v>
      </c>
    </row>
    <row r="431" spans="2:15">
      <c r="B431" s="81" t="s">
        <v>276</v>
      </c>
      <c r="C431" s="82" t="str">
        <f>IF(C426&gt;"",C426,"")</f>
        <v>Jukka Julin</v>
      </c>
      <c r="D431" s="82" t="str">
        <f>IF(G426&gt;"",G426,"")</f>
        <v>Mikko Lehto</v>
      </c>
      <c r="E431" s="83"/>
      <c r="F431" s="84">
        <v>7</v>
      </c>
      <c r="G431" s="84">
        <v>-9</v>
      </c>
      <c r="H431" s="84">
        <v>2</v>
      </c>
      <c r="I431" s="84">
        <v>7</v>
      </c>
      <c r="J431" s="84"/>
      <c r="K431" s="85">
        <f>IF(ISBLANK(F431),"",COUNTIF(F431:J431,"&gt;=0"))</f>
        <v>3</v>
      </c>
      <c r="L431" s="85">
        <f>IF(ISBLANK(F431),"",(IF(LEFT(F431,1)="-",1,0)+IF(LEFT(G431,1)="-",1,0)+IF(LEFT(H431,1)="-",1,0)+IF(LEFT(I431,1)="-",1,0)+IF(LEFT(J431,1)="-",1,0)))</f>
        <v>1</v>
      </c>
      <c r="M431" s="86">
        <f t="shared" si="27"/>
        <v>1</v>
      </c>
      <c r="N431" s="86" t="str">
        <f t="shared" si="28"/>
        <v/>
      </c>
    </row>
    <row r="432" spans="2:15">
      <c r="B432" s="81" t="s">
        <v>277</v>
      </c>
      <c r="C432" s="82" t="str">
        <f>IF(C424&gt;"",C424,"")</f>
        <v>Ville Julin</v>
      </c>
      <c r="D432" s="82" t="str">
        <f>IF(G425&gt;"",G425,"")</f>
        <v>Xisheng Cong</v>
      </c>
      <c r="E432" s="83"/>
      <c r="F432" s="84">
        <v>-10</v>
      </c>
      <c r="G432" s="84">
        <v>8</v>
      </c>
      <c r="H432" s="84">
        <v>-7</v>
      </c>
      <c r="I432" s="84">
        <v>-4</v>
      </c>
      <c r="J432" s="84"/>
      <c r="K432" s="85">
        <f>IF(ISBLANK(F432),"",COUNTIF(F432:J432,"&gt;=0"))</f>
        <v>1</v>
      </c>
      <c r="L432" s="85">
        <f>IF(ISBLANK(F432),"",(IF(LEFT(F432,1)="-",1,0)+IF(LEFT(G432,1)="-",1,0)+IF(LEFT(H432,1)="-",1,0)+IF(LEFT(I432,1)="-",1,0)+IF(LEFT(J432,1)="-",1,0)))</f>
        <v>3</v>
      </c>
      <c r="M432" s="86" t="str">
        <f t="shared" si="27"/>
        <v/>
      </c>
      <c r="N432" s="86">
        <f t="shared" si="28"/>
        <v>1</v>
      </c>
    </row>
    <row r="433" spans="2:14">
      <c r="B433" s="81" t="s">
        <v>278</v>
      </c>
      <c r="C433" s="82" t="str">
        <f>IF(C425&gt;"",C425,"")</f>
        <v>Mikael Aikio</v>
      </c>
      <c r="D433" s="82" t="str">
        <f>IF(G424&gt;"",G424,"")</f>
        <v>Tero Tamminen</v>
      </c>
      <c r="E433" s="83"/>
      <c r="F433" s="84">
        <v>-8</v>
      </c>
      <c r="G433" s="84">
        <v>-8</v>
      </c>
      <c r="H433" s="84">
        <v>-8</v>
      </c>
      <c r="I433" s="84"/>
      <c r="J433" s="84"/>
      <c r="K433" s="85">
        <f>IF(ISBLANK(F433),"",COUNTIF(F433:J433,"&gt;=0"))</f>
        <v>0</v>
      </c>
      <c r="L433" s="85">
        <f>IF(ISBLANK(F433),"",(IF(LEFT(F433,1)="-",1,0)+IF(LEFT(G433,1)="-",1,0)+IF(LEFT(H433,1)="-",1,0)+IF(LEFT(I433,1)="-",1,0)+IF(LEFT(J433,1)="-",1,0)))</f>
        <v>3</v>
      </c>
      <c r="M433" s="86" t="str">
        <f t="shared" si="27"/>
        <v/>
      </c>
      <c r="N433" s="86">
        <f t="shared" si="28"/>
        <v>1</v>
      </c>
    </row>
    <row r="434" spans="2:14" ht="15.6">
      <c r="B434" s="56"/>
      <c r="C434" s="55"/>
      <c r="D434" s="55"/>
      <c r="E434" s="55"/>
      <c r="F434" s="55"/>
      <c r="G434" s="55"/>
      <c r="H434" s="55"/>
      <c r="I434" s="168" t="s">
        <v>279</v>
      </c>
      <c r="J434" s="168"/>
      <c r="K434" s="87">
        <f>SUM(K429:K433)</f>
        <v>7</v>
      </c>
      <c r="L434" s="87">
        <f>SUM(L429:L433)</f>
        <v>10</v>
      </c>
      <c r="M434" s="87">
        <f>SUM(M429:M433)</f>
        <v>2</v>
      </c>
      <c r="N434" s="87">
        <f>SUM(N429:N433)</f>
        <v>3</v>
      </c>
    </row>
    <row r="435" spans="2:14" ht="15.6">
      <c r="B435" s="88" t="s">
        <v>280</v>
      </c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77"/>
    </row>
    <row r="436" spans="2:14" ht="15.6">
      <c r="B436" s="89" t="s">
        <v>281</v>
      </c>
      <c r="C436" s="90"/>
      <c r="D436" s="90" t="s">
        <v>282</v>
      </c>
      <c r="E436" s="90"/>
      <c r="F436" s="90"/>
      <c r="G436" s="90" t="s">
        <v>18</v>
      </c>
      <c r="H436" s="90"/>
      <c r="I436" s="90"/>
      <c r="J436" s="91" t="s">
        <v>283</v>
      </c>
      <c r="K436" s="55"/>
      <c r="L436" s="55"/>
      <c r="M436" s="55"/>
      <c r="N436" s="77"/>
    </row>
    <row r="437" spans="2:14" ht="18" thickBot="1">
      <c r="B437" s="56"/>
      <c r="C437" s="55"/>
      <c r="D437" s="55"/>
      <c r="E437" s="55"/>
      <c r="F437" s="55"/>
      <c r="G437" s="55"/>
      <c r="H437" s="55"/>
      <c r="I437" s="55"/>
      <c r="J437" s="164" t="str">
        <f>IF(M434=3,C423,IF(N434=3,G423,""))</f>
        <v>PT ESPOO 4</v>
      </c>
      <c r="K437" s="164"/>
      <c r="L437" s="164"/>
      <c r="M437" s="164"/>
      <c r="N437" s="164"/>
    </row>
    <row r="438" spans="2:14" ht="18" thickBot="1">
      <c r="B438" s="92"/>
      <c r="C438" s="93"/>
      <c r="D438" s="93"/>
      <c r="E438" s="93"/>
      <c r="F438" s="93"/>
      <c r="G438" s="93"/>
      <c r="H438" s="93"/>
      <c r="I438" s="93"/>
      <c r="J438" s="94"/>
      <c r="K438" s="94"/>
      <c r="L438" s="94"/>
      <c r="M438" s="94"/>
      <c r="N438" s="95"/>
    </row>
    <row r="439" spans="2:14" ht="15" thickTop="1">
      <c r="B439" s="80" t="s">
        <v>284</v>
      </c>
    </row>
    <row r="440" spans="2:14">
      <c r="B440" t="s">
        <v>285</v>
      </c>
    </row>
    <row r="441" spans="2:14">
      <c r="B441" t="s">
        <v>286</v>
      </c>
    </row>
  </sheetData>
  <mergeCells count="300">
    <mergeCell ref="F3:G3"/>
    <mergeCell ref="H3:N3"/>
    <mergeCell ref="F4:G4"/>
    <mergeCell ref="H4:N4"/>
    <mergeCell ref="F5:G5"/>
    <mergeCell ref="H5:N5"/>
    <mergeCell ref="C10:D10"/>
    <mergeCell ref="G10:N10"/>
    <mergeCell ref="C11:D11"/>
    <mergeCell ref="G11:N11"/>
    <mergeCell ref="K13:L13"/>
    <mergeCell ref="I19:J19"/>
    <mergeCell ref="F6:G6"/>
    <mergeCell ref="H6:J6"/>
    <mergeCell ref="L6:N6"/>
    <mergeCell ref="C8:D8"/>
    <mergeCell ref="G8:N8"/>
    <mergeCell ref="C9:D9"/>
    <mergeCell ref="G9:N9"/>
    <mergeCell ref="F36:G36"/>
    <mergeCell ref="H36:J36"/>
    <mergeCell ref="L36:N36"/>
    <mergeCell ref="C38:D38"/>
    <mergeCell ref="G38:N38"/>
    <mergeCell ref="C39:D39"/>
    <mergeCell ref="G39:N39"/>
    <mergeCell ref="J22:N22"/>
    <mergeCell ref="F33:G33"/>
    <mergeCell ref="H33:N33"/>
    <mergeCell ref="F34:G34"/>
    <mergeCell ref="H34:N34"/>
    <mergeCell ref="F35:G35"/>
    <mergeCell ref="H35:N35"/>
    <mergeCell ref="J52:N52"/>
    <mergeCell ref="F63:G63"/>
    <mergeCell ref="H63:N63"/>
    <mergeCell ref="F64:G64"/>
    <mergeCell ref="H64:N64"/>
    <mergeCell ref="F65:G65"/>
    <mergeCell ref="H65:N65"/>
    <mergeCell ref="C40:D40"/>
    <mergeCell ref="G40:N40"/>
    <mergeCell ref="C41:D41"/>
    <mergeCell ref="G41:N41"/>
    <mergeCell ref="K43:L43"/>
    <mergeCell ref="I49:J49"/>
    <mergeCell ref="C70:D70"/>
    <mergeCell ref="G70:N70"/>
    <mergeCell ref="C71:D71"/>
    <mergeCell ref="G71:N71"/>
    <mergeCell ref="K73:L73"/>
    <mergeCell ref="I79:J79"/>
    <mergeCell ref="F66:G66"/>
    <mergeCell ref="H66:J66"/>
    <mergeCell ref="L66:N66"/>
    <mergeCell ref="C68:D68"/>
    <mergeCell ref="G68:N68"/>
    <mergeCell ref="C69:D69"/>
    <mergeCell ref="G69:N69"/>
    <mergeCell ref="F96:G96"/>
    <mergeCell ref="H96:J96"/>
    <mergeCell ref="L96:N96"/>
    <mergeCell ref="C98:D98"/>
    <mergeCell ref="G98:N98"/>
    <mergeCell ref="C99:D99"/>
    <mergeCell ref="G99:N99"/>
    <mergeCell ref="J82:N82"/>
    <mergeCell ref="F93:G93"/>
    <mergeCell ref="H93:N93"/>
    <mergeCell ref="F94:G94"/>
    <mergeCell ref="H94:N94"/>
    <mergeCell ref="F95:G95"/>
    <mergeCell ref="H95:N95"/>
    <mergeCell ref="J112:N112"/>
    <mergeCell ref="F123:G123"/>
    <mergeCell ref="H123:N123"/>
    <mergeCell ref="F124:G124"/>
    <mergeCell ref="H124:N124"/>
    <mergeCell ref="F125:G125"/>
    <mergeCell ref="H125:N125"/>
    <mergeCell ref="C100:D100"/>
    <mergeCell ref="G100:N100"/>
    <mergeCell ref="C101:D101"/>
    <mergeCell ref="G101:N101"/>
    <mergeCell ref="K103:L103"/>
    <mergeCell ref="I109:J109"/>
    <mergeCell ref="C130:D130"/>
    <mergeCell ref="G130:N130"/>
    <mergeCell ref="C131:D131"/>
    <mergeCell ref="G131:N131"/>
    <mergeCell ref="K133:L133"/>
    <mergeCell ref="I139:J139"/>
    <mergeCell ref="F126:G126"/>
    <mergeCell ref="H126:J126"/>
    <mergeCell ref="L126:N126"/>
    <mergeCell ref="C128:D128"/>
    <mergeCell ref="G128:N128"/>
    <mergeCell ref="C129:D129"/>
    <mergeCell ref="G129:N129"/>
    <mergeCell ref="F156:G156"/>
    <mergeCell ref="H156:J156"/>
    <mergeCell ref="L156:N156"/>
    <mergeCell ref="C158:D158"/>
    <mergeCell ref="G158:N158"/>
    <mergeCell ref="C159:D159"/>
    <mergeCell ref="G159:N159"/>
    <mergeCell ref="J142:N142"/>
    <mergeCell ref="F153:G153"/>
    <mergeCell ref="H153:N153"/>
    <mergeCell ref="F154:G154"/>
    <mergeCell ref="H154:N154"/>
    <mergeCell ref="F155:G155"/>
    <mergeCell ref="H155:N155"/>
    <mergeCell ref="J172:N172"/>
    <mergeCell ref="F183:G183"/>
    <mergeCell ref="H183:N183"/>
    <mergeCell ref="F184:G184"/>
    <mergeCell ref="H184:N184"/>
    <mergeCell ref="F185:G185"/>
    <mergeCell ref="H185:N185"/>
    <mergeCell ref="C160:D160"/>
    <mergeCell ref="G160:N160"/>
    <mergeCell ref="C161:D161"/>
    <mergeCell ref="G161:N161"/>
    <mergeCell ref="K163:L163"/>
    <mergeCell ref="I169:J169"/>
    <mergeCell ref="C190:D190"/>
    <mergeCell ref="G190:N190"/>
    <mergeCell ref="C191:D191"/>
    <mergeCell ref="G191:N191"/>
    <mergeCell ref="K193:L193"/>
    <mergeCell ref="I199:J199"/>
    <mergeCell ref="F186:G186"/>
    <mergeCell ref="H186:J186"/>
    <mergeCell ref="L186:N186"/>
    <mergeCell ref="C188:D188"/>
    <mergeCell ref="G188:N188"/>
    <mergeCell ref="C189:D189"/>
    <mergeCell ref="G189:N189"/>
    <mergeCell ref="F216:G216"/>
    <mergeCell ref="H216:J216"/>
    <mergeCell ref="L216:N216"/>
    <mergeCell ref="C218:D218"/>
    <mergeCell ref="G218:N218"/>
    <mergeCell ref="C219:D219"/>
    <mergeCell ref="G219:N219"/>
    <mergeCell ref="J202:N202"/>
    <mergeCell ref="F213:G213"/>
    <mergeCell ref="H213:N213"/>
    <mergeCell ref="F214:G214"/>
    <mergeCell ref="H214:N214"/>
    <mergeCell ref="F215:G215"/>
    <mergeCell ref="H215:N215"/>
    <mergeCell ref="J232:N232"/>
    <mergeCell ref="F243:G243"/>
    <mergeCell ref="H243:N243"/>
    <mergeCell ref="F244:G244"/>
    <mergeCell ref="H244:N244"/>
    <mergeCell ref="F245:G245"/>
    <mergeCell ref="H245:N245"/>
    <mergeCell ref="C220:D220"/>
    <mergeCell ref="G220:N220"/>
    <mergeCell ref="C221:D221"/>
    <mergeCell ref="G221:N221"/>
    <mergeCell ref="K223:L223"/>
    <mergeCell ref="I229:J229"/>
    <mergeCell ref="C250:D250"/>
    <mergeCell ref="G250:N250"/>
    <mergeCell ref="C251:D251"/>
    <mergeCell ref="G251:N251"/>
    <mergeCell ref="K253:L253"/>
    <mergeCell ref="I259:J259"/>
    <mergeCell ref="F246:G246"/>
    <mergeCell ref="H246:J246"/>
    <mergeCell ref="L246:N246"/>
    <mergeCell ref="C248:D248"/>
    <mergeCell ref="G248:N248"/>
    <mergeCell ref="C249:D249"/>
    <mergeCell ref="G249:N249"/>
    <mergeCell ref="F276:G276"/>
    <mergeCell ref="H276:J276"/>
    <mergeCell ref="L276:N276"/>
    <mergeCell ref="C278:D278"/>
    <mergeCell ref="G278:N278"/>
    <mergeCell ref="C279:D279"/>
    <mergeCell ref="G279:N279"/>
    <mergeCell ref="J262:N262"/>
    <mergeCell ref="F273:G273"/>
    <mergeCell ref="H273:N273"/>
    <mergeCell ref="F274:G274"/>
    <mergeCell ref="H274:N274"/>
    <mergeCell ref="F275:G275"/>
    <mergeCell ref="H275:N275"/>
    <mergeCell ref="J292:N292"/>
    <mergeCell ref="F303:G303"/>
    <mergeCell ref="H303:N303"/>
    <mergeCell ref="F304:G304"/>
    <mergeCell ref="H304:N304"/>
    <mergeCell ref="F305:G305"/>
    <mergeCell ref="H305:N305"/>
    <mergeCell ref="C280:D280"/>
    <mergeCell ref="G280:N280"/>
    <mergeCell ref="C281:D281"/>
    <mergeCell ref="G281:N281"/>
    <mergeCell ref="K283:L283"/>
    <mergeCell ref="I289:J289"/>
    <mergeCell ref="C310:D310"/>
    <mergeCell ref="G310:N310"/>
    <mergeCell ref="C311:D311"/>
    <mergeCell ref="G311:N311"/>
    <mergeCell ref="K313:L313"/>
    <mergeCell ref="I319:J319"/>
    <mergeCell ref="F306:G306"/>
    <mergeCell ref="H306:J306"/>
    <mergeCell ref="L306:N306"/>
    <mergeCell ref="C308:D308"/>
    <mergeCell ref="G308:N308"/>
    <mergeCell ref="C309:D309"/>
    <mergeCell ref="G309:N309"/>
    <mergeCell ref="F336:G336"/>
    <mergeCell ref="H336:J336"/>
    <mergeCell ref="L336:N336"/>
    <mergeCell ref="C338:D338"/>
    <mergeCell ref="G338:N338"/>
    <mergeCell ref="C339:D339"/>
    <mergeCell ref="G339:N339"/>
    <mergeCell ref="J322:N322"/>
    <mergeCell ref="F333:G333"/>
    <mergeCell ref="H333:N333"/>
    <mergeCell ref="F334:G334"/>
    <mergeCell ref="H334:N334"/>
    <mergeCell ref="F335:G335"/>
    <mergeCell ref="H335:N335"/>
    <mergeCell ref="J352:N352"/>
    <mergeCell ref="F363:G363"/>
    <mergeCell ref="H363:N363"/>
    <mergeCell ref="F364:G364"/>
    <mergeCell ref="H364:N364"/>
    <mergeCell ref="F365:G365"/>
    <mergeCell ref="H365:N365"/>
    <mergeCell ref="C340:D340"/>
    <mergeCell ref="G340:N340"/>
    <mergeCell ref="C341:D341"/>
    <mergeCell ref="G341:N341"/>
    <mergeCell ref="K343:L343"/>
    <mergeCell ref="I349:J349"/>
    <mergeCell ref="C370:D370"/>
    <mergeCell ref="G370:N370"/>
    <mergeCell ref="C371:D371"/>
    <mergeCell ref="G371:N371"/>
    <mergeCell ref="K373:L373"/>
    <mergeCell ref="I379:J379"/>
    <mergeCell ref="F366:G366"/>
    <mergeCell ref="H366:J366"/>
    <mergeCell ref="L366:N366"/>
    <mergeCell ref="C368:D368"/>
    <mergeCell ref="G368:N368"/>
    <mergeCell ref="C369:D369"/>
    <mergeCell ref="G369:N369"/>
    <mergeCell ref="F396:G396"/>
    <mergeCell ref="H396:J396"/>
    <mergeCell ref="L396:N396"/>
    <mergeCell ref="C398:D398"/>
    <mergeCell ref="G398:N398"/>
    <mergeCell ref="C399:D399"/>
    <mergeCell ref="G399:N399"/>
    <mergeCell ref="J382:N382"/>
    <mergeCell ref="F393:G393"/>
    <mergeCell ref="H393:N393"/>
    <mergeCell ref="F394:G394"/>
    <mergeCell ref="H394:N394"/>
    <mergeCell ref="F395:G395"/>
    <mergeCell ref="H395:N395"/>
    <mergeCell ref="J412:N412"/>
    <mergeCell ref="F418:G418"/>
    <mergeCell ref="H418:N418"/>
    <mergeCell ref="F419:G419"/>
    <mergeCell ref="H419:N419"/>
    <mergeCell ref="F420:G420"/>
    <mergeCell ref="H420:N420"/>
    <mergeCell ref="C400:D400"/>
    <mergeCell ref="G400:N400"/>
    <mergeCell ref="C401:D401"/>
    <mergeCell ref="G401:N401"/>
    <mergeCell ref="K403:L403"/>
    <mergeCell ref="I409:J409"/>
    <mergeCell ref="J437:N437"/>
    <mergeCell ref="C425:D425"/>
    <mergeCell ref="G425:N425"/>
    <mergeCell ref="C426:D426"/>
    <mergeCell ref="G426:N426"/>
    <mergeCell ref="K428:L428"/>
    <mergeCell ref="I434:J434"/>
    <mergeCell ref="F421:G421"/>
    <mergeCell ref="H421:J421"/>
    <mergeCell ref="L421:N421"/>
    <mergeCell ref="C423:D423"/>
    <mergeCell ref="G423:N423"/>
    <mergeCell ref="C424:D424"/>
    <mergeCell ref="G424:N4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D49B-FA33-4200-A134-2B46BD64326B}">
  <dimension ref="B1:T232"/>
  <sheetViews>
    <sheetView topLeftCell="A136" workbookViewId="0">
      <selection activeCell="G138" sqref="G138:N138"/>
    </sheetView>
  </sheetViews>
  <sheetFormatPr defaultColWidth="11.5546875" defaultRowHeight="14.4"/>
  <cols>
    <col min="1" max="1" width="1.5546875" customWidth="1"/>
    <col min="2" max="2" width="8.33203125" customWidth="1"/>
    <col min="3" max="3" width="17.33203125" customWidth="1"/>
    <col min="4" max="4" width="19" customWidth="1"/>
    <col min="5" max="5" width="5.88671875" customWidth="1"/>
    <col min="6" max="6" width="5.6640625" customWidth="1"/>
    <col min="7" max="7" width="4.88671875" customWidth="1"/>
    <col min="8" max="8" width="5.5546875" customWidth="1"/>
    <col min="9" max="9" width="5.44140625" customWidth="1"/>
    <col min="10" max="10" width="5.109375" customWidth="1"/>
    <col min="11" max="14" width="3.6640625" customWidth="1"/>
    <col min="15" max="253" width="9.109375" customWidth="1"/>
    <col min="257" max="257" width="1.5546875" customWidth="1"/>
    <col min="258" max="258" width="8.33203125" customWidth="1"/>
    <col min="259" max="259" width="17.33203125" customWidth="1"/>
    <col min="260" max="260" width="19" customWidth="1"/>
    <col min="261" max="261" width="5.88671875" customWidth="1"/>
    <col min="262" max="262" width="5.6640625" customWidth="1"/>
    <col min="263" max="263" width="4.88671875" customWidth="1"/>
    <col min="264" max="264" width="5.5546875" customWidth="1"/>
    <col min="265" max="265" width="5.44140625" customWidth="1"/>
    <col min="266" max="266" width="5.109375" customWidth="1"/>
    <col min="267" max="270" width="3.6640625" customWidth="1"/>
    <col min="271" max="509" width="9.109375" customWidth="1"/>
    <col min="513" max="513" width="1.5546875" customWidth="1"/>
    <col min="514" max="514" width="8.33203125" customWidth="1"/>
    <col min="515" max="515" width="17.33203125" customWidth="1"/>
    <col min="516" max="516" width="19" customWidth="1"/>
    <col min="517" max="517" width="5.88671875" customWidth="1"/>
    <col min="518" max="518" width="5.6640625" customWidth="1"/>
    <col min="519" max="519" width="4.88671875" customWidth="1"/>
    <col min="520" max="520" width="5.5546875" customWidth="1"/>
    <col min="521" max="521" width="5.44140625" customWidth="1"/>
    <col min="522" max="522" width="5.109375" customWidth="1"/>
    <col min="523" max="526" width="3.6640625" customWidth="1"/>
    <col min="527" max="765" width="9.109375" customWidth="1"/>
    <col min="769" max="769" width="1.5546875" customWidth="1"/>
    <col min="770" max="770" width="8.33203125" customWidth="1"/>
    <col min="771" max="771" width="17.33203125" customWidth="1"/>
    <col min="772" max="772" width="19" customWidth="1"/>
    <col min="773" max="773" width="5.88671875" customWidth="1"/>
    <col min="774" max="774" width="5.6640625" customWidth="1"/>
    <col min="775" max="775" width="4.88671875" customWidth="1"/>
    <col min="776" max="776" width="5.5546875" customWidth="1"/>
    <col min="777" max="777" width="5.44140625" customWidth="1"/>
    <col min="778" max="778" width="5.109375" customWidth="1"/>
    <col min="779" max="782" width="3.6640625" customWidth="1"/>
    <col min="783" max="1021" width="9.109375" customWidth="1"/>
    <col min="1025" max="1025" width="1.5546875" customWidth="1"/>
    <col min="1026" max="1026" width="8.33203125" customWidth="1"/>
    <col min="1027" max="1027" width="17.33203125" customWidth="1"/>
    <col min="1028" max="1028" width="19" customWidth="1"/>
    <col min="1029" max="1029" width="5.88671875" customWidth="1"/>
    <col min="1030" max="1030" width="5.6640625" customWidth="1"/>
    <col min="1031" max="1031" width="4.88671875" customWidth="1"/>
    <col min="1032" max="1032" width="5.5546875" customWidth="1"/>
    <col min="1033" max="1033" width="5.44140625" customWidth="1"/>
    <col min="1034" max="1034" width="5.109375" customWidth="1"/>
    <col min="1035" max="1038" width="3.6640625" customWidth="1"/>
    <col min="1039" max="1277" width="9.109375" customWidth="1"/>
    <col min="1281" max="1281" width="1.5546875" customWidth="1"/>
    <col min="1282" max="1282" width="8.33203125" customWidth="1"/>
    <col min="1283" max="1283" width="17.33203125" customWidth="1"/>
    <col min="1284" max="1284" width="19" customWidth="1"/>
    <col min="1285" max="1285" width="5.88671875" customWidth="1"/>
    <col min="1286" max="1286" width="5.6640625" customWidth="1"/>
    <col min="1287" max="1287" width="4.88671875" customWidth="1"/>
    <col min="1288" max="1288" width="5.5546875" customWidth="1"/>
    <col min="1289" max="1289" width="5.44140625" customWidth="1"/>
    <col min="1290" max="1290" width="5.109375" customWidth="1"/>
    <col min="1291" max="1294" width="3.6640625" customWidth="1"/>
    <col min="1295" max="1533" width="9.109375" customWidth="1"/>
    <col min="1537" max="1537" width="1.5546875" customWidth="1"/>
    <col min="1538" max="1538" width="8.33203125" customWidth="1"/>
    <col min="1539" max="1539" width="17.33203125" customWidth="1"/>
    <col min="1540" max="1540" width="19" customWidth="1"/>
    <col min="1541" max="1541" width="5.88671875" customWidth="1"/>
    <col min="1542" max="1542" width="5.6640625" customWidth="1"/>
    <col min="1543" max="1543" width="4.88671875" customWidth="1"/>
    <col min="1544" max="1544" width="5.5546875" customWidth="1"/>
    <col min="1545" max="1545" width="5.44140625" customWidth="1"/>
    <col min="1546" max="1546" width="5.109375" customWidth="1"/>
    <col min="1547" max="1550" width="3.6640625" customWidth="1"/>
    <col min="1551" max="1789" width="9.109375" customWidth="1"/>
    <col min="1793" max="1793" width="1.5546875" customWidth="1"/>
    <col min="1794" max="1794" width="8.33203125" customWidth="1"/>
    <col min="1795" max="1795" width="17.33203125" customWidth="1"/>
    <col min="1796" max="1796" width="19" customWidth="1"/>
    <col min="1797" max="1797" width="5.88671875" customWidth="1"/>
    <col min="1798" max="1798" width="5.6640625" customWidth="1"/>
    <col min="1799" max="1799" width="4.88671875" customWidth="1"/>
    <col min="1800" max="1800" width="5.5546875" customWidth="1"/>
    <col min="1801" max="1801" width="5.44140625" customWidth="1"/>
    <col min="1802" max="1802" width="5.109375" customWidth="1"/>
    <col min="1803" max="1806" width="3.6640625" customWidth="1"/>
    <col min="1807" max="2045" width="9.109375" customWidth="1"/>
    <col min="2049" max="2049" width="1.5546875" customWidth="1"/>
    <col min="2050" max="2050" width="8.33203125" customWidth="1"/>
    <col min="2051" max="2051" width="17.33203125" customWidth="1"/>
    <col min="2052" max="2052" width="19" customWidth="1"/>
    <col min="2053" max="2053" width="5.88671875" customWidth="1"/>
    <col min="2054" max="2054" width="5.6640625" customWidth="1"/>
    <col min="2055" max="2055" width="4.88671875" customWidth="1"/>
    <col min="2056" max="2056" width="5.5546875" customWidth="1"/>
    <col min="2057" max="2057" width="5.44140625" customWidth="1"/>
    <col min="2058" max="2058" width="5.109375" customWidth="1"/>
    <col min="2059" max="2062" width="3.6640625" customWidth="1"/>
    <col min="2063" max="2301" width="9.109375" customWidth="1"/>
    <col min="2305" max="2305" width="1.5546875" customWidth="1"/>
    <col min="2306" max="2306" width="8.33203125" customWidth="1"/>
    <col min="2307" max="2307" width="17.33203125" customWidth="1"/>
    <col min="2308" max="2308" width="19" customWidth="1"/>
    <col min="2309" max="2309" width="5.88671875" customWidth="1"/>
    <col min="2310" max="2310" width="5.6640625" customWidth="1"/>
    <col min="2311" max="2311" width="4.88671875" customWidth="1"/>
    <col min="2312" max="2312" width="5.5546875" customWidth="1"/>
    <col min="2313" max="2313" width="5.44140625" customWidth="1"/>
    <col min="2314" max="2314" width="5.109375" customWidth="1"/>
    <col min="2315" max="2318" width="3.6640625" customWidth="1"/>
    <col min="2319" max="2557" width="9.109375" customWidth="1"/>
    <col min="2561" max="2561" width="1.5546875" customWidth="1"/>
    <col min="2562" max="2562" width="8.33203125" customWidth="1"/>
    <col min="2563" max="2563" width="17.33203125" customWidth="1"/>
    <col min="2564" max="2564" width="19" customWidth="1"/>
    <col min="2565" max="2565" width="5.88671875" customWidth="1"/>
    <col min="2566" max="2566" width="5.6640625" customWidth="1"/>
    <col min="2567" max="2567" width="4.88671875" customWidth="1"/>
    <col min="2568" max="2568" width="5.5546875" customWidth="1"/>
    <col min="2569" max="2569" width="5.44140625" customWidth="1"/>
    <col min="2570" max="2570" width="5.109375" customWidth="1"/>
    <col min="2571" max="2574" width="3.6640625" customWidth="1"/>
    <col min="2575" max="2813" width="9.109375" customWidth="1"/>
    <col min="2817" max="2817" width="1.5546875" customWidth="1"/>
    <col min="2818" max="2818" width="8.33203125" customWidth="1"/>
    <col min="2819" max="2819" width="17.33203125" customWidth="1"/>
    <col min="2820" max="2820" width="19" customWidth="1"/>
    <col min="2821" max="2821" width="5.88671875" customWidth="1"/>
    <col min="2822" max="2822" width="5.6640625" customWidth="1"/>
    <col min="2823" max="2823" width="4.88671875" customWidth="1"/>
    <col min="2824" max="2824" width="5.5546875" customWidth="1"/>
    <col min="2825" max="2825" width="5.44140625" customWidth="1"/>
    <col min="2826" max="2826" width="5.109375" customWidth="1"/>
    <col min="2827" max="2830" width="3.6640625" customWidth="1"/>
    <col min="2831" max="3069" width="9.109375" customWidth="1"/>
    <col min="3073" max="3073" width="1.5546875" customWidth="1"/>
    <col min="3074" max="3074" width="8.33203125" customWidth="1"/>
    <col min="3075" max="3075" width="17.33203125" customWidth="1"/>
    <col min="3076" max="3076" width="19" customWidth="1"/>
    <col min="3077" max="3077" width="5.88671875" customWidth="1"/>
    <col min="3078" max="3078" width="5.6640625" customWidth="1"/>
    <col min="3079" max="3079" width="4.88671875" customWidth="1"/>
    <col min="3080" max="3080" width="5.5546875" customWidth="1"/>
    <col min="3081" max="3081" width="5.44140625" customWidth="1"/>
    <col min="3082" max="3082" width="5.109375" customWidth="1"/>
    <col min="3083" max="3086" width="3.6640625" customWidth="1"/>
    <col min="3087" max="3325" width="9.109375" customWidth="1"/>
    <col min="3329" max="3329" width="1.5546875" customWidth="1"/>
    <col min="3330" max="3330" width="8.33203125" customWidth="1"/>
    <col min="3331" max="3331" width="17.33203125" customWidth="1"/>
    <col min="3332" max="3332" width="19" customWidth="1"/>
    <col min="3333" max="3333" width="5.88671875" customWidth="1"/>
    <col min="3334" max="3334" width="5.6640625" customWidth="1"/>
    <col min="3335" max="3335" width="4.88671875" customWidth="1"/>
    <col min="3336" max="3336" width="5.5546875" customWidth="1"/>
    <col min="3337" max="3337" width="5.44140625" customWidth="1"/>
    <col min="3338" max="3338" width="5.109375" customWidth="1"/>
    <col min="3339" max="3342" width="3.6640625" customWidth="1"/>
    <col min="3343" max="3581" width="9.109375" customWidth="1"/>
    <col min="3585" max="3585" width="1.5546875" customWidth="1"/>
    <col min="3586" max="3586" width="8.33203125" customWidth="1"/>
    <col min="3587" max="3587" width="17.33203125" customWidth="1"/>
    <col min="3588" max="3588" width="19" customWidth="1"/>
    <col min="3589" max="3589" width="5.88671875" customWidth="1"/>
    <col min="3590" max="3590" width="5.6640625" customWidth="1"/>
    <col min="3591" max="3591" width="4.88671875" customWidth="1"/>
    <col min="3592" max="3592" width="5.5546875" customWidth="1"/>
    <col min="3593" max="3593" width="5.44140625" customWidth="1"/>
    <col min="3594" max="3594" width="5.109375" customWidth="1"/>
    <col min="3595" max="3598" width="3.6640625" customWidth="1"/>
    <col min="3599" max="3837" width="9.109375" customWidth="1"/>
    <col min="3841" max="3841" width="1.5546875" customWidth="1"/>
    <col min="3842" max="3842" width="8.33203125" customWidth="1"/>
    <col min="3843" max="3843" width="17.33203125" customWidth="1"/>
    <col min="3844" max="3844" width="19" customWidth="1"/>
    <col min="3845" max="3845" width="5.88671875" customWidth="1"/>
    <col min="3846" max="3846" width="5.6640625" customWidth="1"/>
    <col min="3847" max="3847" width="4.88671875" customWidth="1"/>
    <col min="3848" max="3848" width="5.5546875" customWidth="1"/>
    <col min="3849" max="3849" width="5.44140625" customWidth="1"/>
    <col min="3850" max="3850" width="5.109375" customWidth="1"/>
    <col min="3851" max="3854" width="3.6640625" customWidth="1"/>
    <col min="3855" max="4093" width="9.109375" customWidth="1"/>
    <col min="4097" max="4097" width="1.5546875" customWidth="1"/>
    <col min="4098" max="4098" width="8.33203125" customWidth="1"/>
    <col min="4099" max="4099" width="17.33203125" customWidth="1"/>
    <col min="4100" max="4100" width="19" customWidth="1"/>
    <col min="4101" max="4101" width="5.88671875" customWidth="1"/>
    <col min="4102" max="4102" width="5.6640625" customWidth="1"/>
    <col min="4103" max="4103" width="4.88671875" customWidth="1"/>
    <col min="4104" max="4104" width="5.5546875" customWidth="1"/>
    <col min="4105" max="4105" width="5.44140625" customWidth="1"/>
    <col min="4106" max="4106" width="5.109375" customWidth="1"/>
    <col min="4107" max="4110" width="3.6640625" customWidth="1"/>
    <col min="4111" max="4349" width="9.109375" customWidth="1"/>
    <col min="4353" max="4353" width="1.5546875" customWidth="1"/>
    <col min="4354" max="4354" width="8.33203125" customWidth="1"/>
    <col min="4355" max="4355" width="17.33203125" customWidth="1"/>
    <col min="4356" max="4356" width="19" customWidth="1"/>
    <col min="4357" max="4357" width="5.88671875" customWidth="1"/>
    <col min="4358" max="4358" width="5.6640625" customWidth="1"/>
    <col min="4359" max="4359" width="4.88671875" customWidth="1"/>
    <col min="4360" max="4360" width="5.5546875" customWidth="1"/>
    <col min="4361" max="4361" width="5.44140625" customWidth="1"/>
    <col min="4362" max="4362" width="5.109375" customWidth="1"/>
    <col min="4363" max="4366" width="3.6640625" customWidth="1"/>
    <col min="4367" max="4605" width="9.109375" customWidth="1"/>
    <col min="4609" max="4609" width="1.5546875" customWidth="1"/>
    <col min="4610" max="4610" width="8.33203125" customWidth="1"/>
    <col min="4611" max="4611" width="17.33203125" customWidth="1"/>
    <col min="4612" max="4612" width="19" customWidth="1"/>
    <col min="4613" max="4613" width="5.88671875" customWidth="1"/>
    <col min="4614" max="4614" width="5.6640625" customWidth="1"/>
    <col min="4615" max="4615" width="4.88671875" customWidth="1"/>
    <col min="4616" max="4616" width="5.5546875" customWidth="1"/>
    <col min="4617" max="4617" width="5.44140625" customWidth="1"/>
    <col min="4618" max="4618" width="5.109375" customWidth="1"/>
    <col min="4619" max="4622" width="3.6640625" customWidth="1"/>
    <col min="4623" max="4861" width="9.109375" customWidth="1"/>
    <col min="4865" max="4865" width="1.5546875" customWidth="1"/>
    <col min="4866" max="4866" width="8.33203125" customWidth="1"/>
    <col min="4867" max="4867" width="17.33203125" customWidth="1"/>
    <col min="4868" max="4868" width="19" customWidth="1"/>
    <col min="4869" max="4869" width="5.88671875" customWidth="1"/>
    <col min="4870" max="4870" width="5.6640625" customWidth="1"/>
    <col min="4871" max="4871" width="4.88671875" customWidth="1"/>
    <col min="4872" max="4872" width="5.5546875" customWidth="1"/>
    <col min="4873" max="4873" width="5.44140625" customWidth="1"/>
    <col min="4874" max="4874" width="5.109375" customWidth="1"/>
    <col min="4875" max="4878" width="3.6640625" customWidth="1"/>
    <col min="4879" max="5117" width="9.109375" customWidth="1"/>
    <col min="5121" max="5121" width="1.5546875" customWidth="1"/>
    <col min="5122" max="5122" width="8.33203125" customWidth="1"/>
    <col min="5123" max="5123" width="17.33203125" customWidth="1"/>
    <col min="5124" max="5124" width="19" customWidth="1"/>
    <col min="5125" max="5125" width="5.88671875" customWidth="1"/>
    <col min="5126" max="5126" width="5.6640625" customWidth="1"/>
    <col min="5127" max="5127" width="4.88671875" customWidth="1"/>
    <col min="5128" max="5128" width="5.5546875" customWidth="1"/>
    <col min="5129" max="5129" width="5.44140625" customWidth="1"/>
    <col min="5130" max="5130" width="5.109375" customWidth="1"/>
    <col min="5131" max="5134" width="3.6640625" customWidth="1"/>
    <col min="5135" max="5373" width="9.109375" customWidth="1"/>
    <col min="5377" max="5377" width="1.5546875" customWidth="1"/>
    <col min="5378" max="5378" width="8.33203125" customWidth="1"/>
    <col min="5379" max="5379" width="17.33203125" customWidth="1"/>
    <col min="5380" max="5380" width="19" customWidth="1"/>
    <col min="5381" max="5381" width="5.88671875" customWidth="1"/>
    <col min="5382" max="5382" width="5.6640625" customWidth="1"/>
    <col min="5383" max="5383" width="4.88671875" customWidth="1"/>
    <col min="5384" max="5384" width="5.5546875" customWidth="1"/>
    <col min="5385" max="5385" width="5.44140625" customWidth="1"/>
    <col min="5386" max="5386" width="5.109375" customWidth="1"/>
    <col min="5387" max="5390" width="3.6640625" customWidth="1"/>
    <col min="5391" max="5629" width="9.109375" customWidth="1"/>
    <col min="5633" max="5633" width="1.5546875" customWidth="1"/>
    <col min="5634" max="5634" width="8.33203125" customWidth="1"/>
    <col min="5635" max="5635" width="17.33203125" customWidth="1"/>
    <col min="5636" max="5636" width="19" customWidth="1"/>
    <col min="5637" max="5637" width="5.88671875" customWidth="1"/>
    <col min="5638" max="5638" width="5.6640625" customWidth="1"/>
    <col min="5639" max="5639" width="4.88671875" customWidth="1"/>
    <col min="5640" max="5640" width="5.5546875" customWidth="1"/>
    <col min="5641" max="5641" width="5.44140625" customWidth="1"/>
    <col min="5642" max="5642" width="5.109375" customWidth="1"/>
    <col min="5643" max="5646" width="3.6640625" customWidth="1"/>
    <col min="5647" max="5885" width="9.109375" customWidth="1"/>
    <col min="5889" max="5889" width="1.5546875" customWidth="1"/>
    <col min="5890" max="5890" width="8.33203125" customWidth="1"/>
    <col min="5891" max="5891" width="17.33203125" customWidth="1"/>
    <col min="5892" max="5892" width="19" customWidth="1"/>
    <col min="5893" max="5893" width="5.88671875" customWidth="1"/>
    <col min="5894" max="5894" width="5.6640625" customWidth="1"/>
    <col min="5895" max="5895" width="4.88671875" customWidth="1"/>
    <col min="5896" max="5896" width="5.5546875" customWidth="1"/>
    <col min="5897" max="5897" width="5.44140625" customWidth="1"/>
    <col min="5898" max="5898" width="5.109375" customWidth="1"/>
    <col min="5899" max="5902" width="3.6640625" customWidth="1"/>
    <col min="5903" max="6141" width="9.109375" customWidth="1"/>
    <col min="6145" max="6145" width="1.5546875" customWidth="1"/>
    <col min="6146" max="6146" width="8.33203125" customWidth="1"/>
    <col min="6147" max="6147" width="17.33203125" customWidth="1"/>
    <col min="6148" max="6148" width="19" customWidth="1"/>
    <col min="6149" max="6149" width="5.88671875" customWidth="1"/>
    <col min="6150" max="6150" width="5.6640625" customWidth="1"/>
    <col min="6151" max="6151" width="4.88671875" customWidth="1"/>
    <col min="6152" max="6152" width="5.5546875" customWidth="1"/>
    <col min="6153" max="6153" width="5.44140625" customWidth="1"/>
    <col min="6154" max="6154" width="5.109375" customWidth="1"/>
    <col min="6155" max="6158" width="3.6640625" customWidth="1"/>
    <col min="6159" max="6397" width="9.109375" customWidth="1"/>
    <col min="6401" max="6401" width="1.5546875" customWidth="1"/>
    <col min="6402" max="6402" width="8.33203125" customWidth="1"/>
    <col min="6403" max="6403" width="17.33203125" customWidth="1"/>
    <col min="6404" max="6404" width="19" customWidth="1"/>
    <col min="6405" max="6405" width="5.88671875" customWidth="1"/>
    <col min="6406" max="6406" width="5.6640625" customWidth="1"/>
    <col min="6407" max="6407" width="4.88671875" customWidth="1"/>
    <col min="6408" max="6408" width="5.5546875" customWidth="1"/>
    <col min="6409" max="6409" width="5.44140625" customWidth="1"/>
    <col min="6410" max="6410" width="5.109375" customWidth="1"/>
    <col min="6411" max="6414" width="3.6640625" customWidth="1"/>
    <col min="6415" max="6653" width="9.109375" customWidth="1"/>
    <col min="6657" max="6657" width="1.5546875" customWidth="1"/>
    <col min="6658" max="6658" width="8.33203125" customWidth="1"/>
    <col min="6659" max="6659" width="17.33203125" customWidth="1"/>
    <col min="6660" max="6660" width="19" customWidth="1"/>
    <col min="6661" max="6661" width="5.88671875" customWidth="1"/>
    <col min="6662" max="6662" width="5.6640625" customWidth="1"/>
    <col min="6663" max="6663" width="4.88671875" customWidth="1"/>
    <col min="6664" max="6664" width="5.5546875" customWidth="1"/>
    <col min="6665" max="6665" width="5.44140625" customWidth="1"/>
    <col min="6666" max="6666" width="5.109375" customWidth="1"/>
    <col min="6667" max="6670" width="3.6640625" customWidth="1"/>
    <col min="6671" max="6909" width="9.109375" customWidth="1"/>
    <col min="6913" max="6913" width="1.5546875" customWidth="1"/>
    <col min="6914" max="6914" width="8.33203125" customWidth="1"/>
    <col min="6915" max="6915" width="17.33203125" customWidth="1"/>
    <col min="6916" max="6916" width="19" customWidth="1"/>
    <col min="6917" max="6917" width="5.88671875" customWidth="1"/>
    <col min="6918" max="6918" width="5.6640625" customWidth="1"/>
    <col min="6919" max="6919" width="4.88671875" customWidth="1"/>
    <col min="6920" max="6920" width="5.5546875" customWidth="1"/>
    <col min="6921" max="6921" width="5.44140625" customWidth="1"/>
    <col min="6922" max="6922" width="5.109375" customWidth="1"/>
    <col min="6923" max="6926" width="3.6640625" customWidth="1"/>
    <col min="6927" max="7165" width="9.109375" customWidth="1"/>
    <col min="7169" max="7169" width="1.5546875" customWidth="1"/>
    <col min="7170" max="7170" width="8.33203125" customWidth="1"/>
    <col min="7171" max="7171" width="17.33203125" customWidth="1"/>
    <col min="7172" max="7172" width="19" customWidth="1"/>
    <col min="7173" max="7173" width="5.88671875" customWidth="1"/>
    <col min="7174" max="7174" width="5.6640625" customWidth="1"/>
    <col min="7175" max="7175" width="4.88671875" customWidth="1"/>
    <col min="7176" max="7176" width="5.5546875" customWidth="1"/>
    <col min="7177" max="7177" width="5.44140625" customWidth="1"/>
    <col min="7178" max="7178" width="5.109375" customWidth="1"/>
    <col min="7179" max="7182" width="3.6640625" customWidth="1"/>
    <col min="7183" max="7421" width="9.109375" customWidth="1"/>
    <col min="7425" max="7425" width="1.5546875" customWidth="1"/>
    <col min="7426" max="7426" width="8.33203125" customWidth="1"/>
    <col min="7427" max="7427" width="17.33203125" customWidth="1"/>
    <col min="7428" max="7428" width="19" customWidth="1"/>
    <col min="7429" max="7429" width="5.88671875" customWidth="1"/>
    <col min="7430" max="7430" width="5.6640625" customWidth="1"/>
    <col min="7431" max="7431" width="4.88671875" customWidth="1"/>
    <col min="7432" max="7432" width="5.5546875" customWidth="1"/>
    <col min="7433" max="7433" width="5.44140625" customWidth="1"/>
    <col min="7434" max="7434" width="5.109375" customWidth="1"/>
    <col min="7435" max="7438" width="3.6640625" customWidth="1"/>
    <col min="7439" max="7677" width="9.109375" customWidth="1"/>
    <col min="7681" max="7681" width="1.5546875" customWidth="1"/>
    <col min="7682" max="7682" width="8.33203125" customWidth="1"/>
    <col min="7683" max="7683" width="17.33203125" customWidth="1"/>
    <col min="7684" max="7684" width="19" customWidth="1"/>
    <col min="7685" max="7685" width="5.88671875" customWidth="1"/>
    <col min="7686" max="7686" width="5.6640625" customWidth="1"/>
    <col min="7687" max="7687" width="4.88671875" customWidth="1"/>
    <col min="7688" max="7688" width="5.5546875" customWidth="1"/>
    <col min="7689" max="7689" width="5.44140625" customWidth="1"/>
    <col min="7690" max="7690" width="5.109375" customWidth="1"/>
    <col min="7691" max="7694" width="3.6640625" customWidth="1"/>
    <col min="7695" max="7933" width="9.109375" customWidth="1"/>
    <col min="7937" max="7937" width="1.5546875" customWidth="1"/>
    <col min="7938" max="7938" width="8.33203125" customWidth="1"/>
    <col min="7939" max="7939" width="17.33203125" customWidth="1"/>
    <col min="7940" max="7940" width="19" customWidth="1"/>
    <col min="7941" max="7941" width="5.88671875" customWidth="1"/>
    <col min="7942" max="7942" width="5.6640625" customWidth="1"/>
    <col min="7943" max="7943" width="4.88671875" customWidth="1"/>
    <col min="7944" max="7944" width="5.5546875" customWidth="1"/>
    <col min="7945" max="7945" width="5.44140625" customWidth="1"/>
    <col min="7946" max="7946" width="5.109375" customWidth="1"/>
    <col min="7947" max="7950" width="3.6640625" customWidth="1"/>
    <col min="7951" max="8189" width="9.109375" customWidth="1"/>
    <col min="8193" max="8193" width="1.5546875" customWidth="1"/>
    <col min="8194" max="8194" width="8.33203125" customWidth="1"/>
    <col min="8195" max="8195" width="17.33203125" customWidth="1"/>
    <col min="8196" max="8196" width="19" customWidth="1"/>
    <col min="8197" max="8197" width="5.88671875" customWidth="1"/>
    <col min="8198" max="8198" width="5.6640625" customWidth="1"/>
    <col min="8199" max="8199" width="4.88671875" customWidth="1"/>
    <col min="8200" max="8200" width="5.5546875" customWidth="1"/>
    <col min="8201" max="8201" width="5.44140625" customWidth="1"/>
    <col min="8202" max="8202" width="5.109375" customWidth="1"/>
    <col min="8203" max="8206" width="3.6640625" customWidth="1"/>
    <col min="8207" max="8445" width="9.109375" customWidth="1"/>
    <col min="8449" max="8449" width="1.5546875" customWidth="1"/>
    <col min="8450" max="8450" width="8.33203125" customWidth="1"/>
    <col min="8451" max="8451" width="17.33203125" customWidth="1"/>
    <col min="8452" max="8452" width="19" customWidth="1"/>
    <col min="8453" max="8453" width="5.88671875" customWidth="1"/>
    <col min="8454" max="8454" width="5.6640625" customWidth="1"/>
    <col min="8455" max="8455" width="4.88671875" customWidth="1"/>
    <col min="8456" max="8456" width="5.5546875" customWidth="1"/>
    <col min="8457" max="8457" width="5.44140625" customWidth="1"/>
    <col min="8458" max="8458" width="5.109375" customWidth="1"/>
    <col min="8459" max="8462" width="3.6640625" customWidth="1"/>
    <col min="8463" max="8701" width="9.109375" customWidth="1"/>
    <col min="8705" max="8705" width="1.5546875" customWidth="1"/>
    <col min="8706" max="8706" width="8.33203125" customWidth="1"/>
    <col min="8707" max="8707" width="17.33203125" customWidth="1"/>
    <col min="8708" max="8708" width="19" customWidth="1"/>
    <col min="8709" max="8709" width="5.88671875" customWidth="1"/>
    <col min="8710" max="8710" width="5.6640625" customWidth="1"/>
    <col min="8711" max="8711" width="4.88671875" customWidth="1"/>
    <col min="8712" max="8712" width="5.5546875" customWidth="1"/>
    <col min="8713" max="8713" width="5.44140625" customWidth="1"/>
    <col min="8714" max="8714" width="5.109375" customWidth="1"/>
    <col min="8715" max="8718" width="3.6640625" customWidth="1"/>
    <col min="8719" max="8957" width="9.109375" customWidth="1"/>
    <col min="8961" max="8961" width="1.5546875" customWidth="1"/>
    <col min="8962" max="8962" width="8.33203125" customWidth="1"/>
    <col min="8963" max="8963" width="17.33203125" customWidth="1"/>
    <col min="8964" max="8964" width="19" customWidth="1"/>
    <col min="8965" max="8965" width="5.88671875" customWidth="1"/>
    <col min="8966" max="8966" width="5.6640625" customWidth="1"/>
    <col min="8967" max="8967" width="4.88671875" customWidth="1"/>
    <col min="8968" max="8968" width="5.5546875" customWidth="1"/>
    <col min="8969" max="8969" width="5.44140625" customWidth="1"/>
    <col min="8970" max="8970" width="5.109375" customWidth="1"/>
    <col min="8971" max="8974" width="3.6640625" customWidth="1"/>
    <col min="8975" max="9213" width="9.109375" customWidth="1"/>
    <col min="9217" max="9217" width="1.5546875" customWidth="1"/>
    <col min="9218" max="9218" width="8.33203125" customWidth="1"/>
    <col min="9219" max="9219" width="17.33203125" customWidth="1"/>
    <col min="9220" max="9220" width="19" customWidth="1"/>
    <col min="9221" max="9221" width="5.88671875" customWidth="1"/>
    <col min="9222" max="9222" width="5.6640625" customWidth="1"/>
    <col min="9223" max="9223" width="4.88671875" customWidth="1"/>
    <col min="9224" max="9224" width="5.5546875" customWidth="1"/>
    <col min="9225" max="9225" width="5.44140625" customWidth="1"/>
    <col min="9226" max="9226" width="5.109375" customWidth="1"/>
    <col min="9227" max="9230" width="3.6640625" customWidth="1"/>
    <col min="9231" max="9469" width="9.109375" customWidth="1"/>
    <col min="9473" max="9473" width="1.5546875" customWidth="1"/>
    <col min="9474" max="9474" width="8.33203125" customWidth="1"/>
    <col min="9475" max="9475" width="17.33203125" customWidth="1"/>
    <col min="9476" max="9476" width="19" customWidth="1"/>
    <col min="9477" max="9477" width="5.88671875" customWidth="1"/>
    <col min="9478" max="9478" width="5.6640625" customWidth="1"/>
    <col min="9479" max="9479" width="4.88671875" customWidth="1"/>
    <col min="9480" max="9480" width="5.5546875" customWidth="1"/>
    <col min="9481" max="9481" width="5.44140625" customWidth="1"/>
    <col min="9482" max="9482" width="5.109375" customWidth="1"/>
    <col min="9483" max="9486" width="3.6640625" customWidth="1"/>
    <col min="9487" max="9725" width="9.109375" customWidth="1"/>
    <col min="9729" max="9729" width="1.5546875" customWidth="1"/>
    <col min="9730" max="9730" width="8.33203125" customWidth="1"/>
    <col min="9731" max="9731" width="17.33203125" customWidth="1"/>
    <col min="9732" max="9732" width="19" customWidth="1"/>
    <col min="9733" max="9733" width="5.88671875" customWidth="1"/>
    <col min="9734" max="9734" width="5.6640625" customWidth="1"/>
    <col min="9735" max="9735" width="4.88671875" customWidth="1"/>
    <col min="9736" max="9736" width="5.5546875" customWidth="1"/>
    <col min="9737" max="9737" width="5.44140625" customWidth="1"/>
    <col min="9738" max="9738" width="5.109375" customWidth="1"/>
    <col min="9739" max="9742" width="3.6640625" customWidth="1"/>
    <col min="9743" max="9981" width="9.109375" customWidth="1"/>
    <col min="9985" max="9985" width="1.5546875" customWidth="1"/>
    <col min="9986" max="9986" width="8.33203125" customWidth="1"/>
    <col min="9987" max="9987" width="17.33203125" customWidth="1"/>
    <col min="9988" max="9988" width="19" customWidth="1"/>
    <col min="9989" max="9989" width="5.88671875" customWidth="1"/>
    <col min="9990" max="9990" width="5.6640625" customWidth="1"/>
    <col min="9991" max="9991" width="4.88671875" customWidth="1"/>
    <col min="9992" max="9992" width="5.5546875" customWidth="1"/>
    <col min="9993" max="9993" width="5.44140625" customWidth="1"/>
    <col min="9994" max="9994" width="5.109375" customWidth="1"/>
    <col min="9995" max="9998" width="3.6640625" customWidth="1"/>
    <col min="9999" max="10237" width="9.109375" customWidth="1"/>
    <col min="10241" max="10241" width="1.5546875" customWidth="1"/>
    <col min="10242" max="10242" width="8.33203125" customWidth="1"/>
    <col min="10243" max="10243" width="17.33203125" customWidth="1"/>
    <col min="10244" max="10244" width="19" customWidth="1"/>
    <col min="10245" max="10245" width="5.88671875" customWidth="1"/>
    <col min="10246" max="10246" width="5.6640625" customWidth="1"/>
    <col min="10247" max="10247" width="4.88671875" customWidth="1"/>
    <col min="10248" max="10248" width="5.5546875" customWidth="1"/>
    <col min="10249" max="10249" width="5.44140625" customWidth="1"/>
    <col min="10250" max="10250" width="5.109375" customWidth="1"/>
    <col min="10251" max="10254" width="3.6640625" customWidth="1"/>
    <col min="10255" max="10493" width="9.109375" customWidth="1"/>
    <col min="10497" max="10497" width="1.5546875" customWidth="1"/>
    <col min="10498" max="10498" width="8.33203125" customWidth="1"/>
    <col min="10499" max="10499" width="17.33203125" customWidth="1"/>
    <col min="10500" max="10500" width="19" customWidth="1"/>
    <col min="10501" max="10501" width="5.88671875" customWidth="1"/>
    <col min="10502" max="10502" width="5.6640625" customWidth="1"/>
    <col min="10503" max="10503" width="4.88671875" customWidth="1"/>
    <col min="10504" max="10504" width="5.5546875" customWidth="1"/>
    <col min="10505" max="10505" width="5.44140625" customWidth="1"/>
    <col min="10506" max="10506" width="5.109375" customWidth="1"/>
    <col min="10507" max="10510" width="3.6640625" customWidth="1"/>
    <col min="10511" max="10749" width="9.109375" customWidth="1"/>
    <col min="10753" max="10753" width="1.5546875" customWidth="1"/>
    <col min="10754" max="10754" width="8.33203125" customWidth="1"/>
    <col min="10755" max="10755" width="17.33203125" customWidth="1"/>
    <col min="10756" max="10756" width="19" customWidth="1"/>
    <col min="10757" max="10757" width="5.88671875" customWidth="1"/>
    <col min="10758" max="10758" width="5.6640625" customWidth="1"/>
    <col min="10759" max="10759" width="4.88671875" customWidth="1"/>
    <col min="10760" max="10760" width="5.5546875" customWidth="1"/>
    <col min="10761" max="10761" width="5.44140625" customWidth="1"/>
    <col min="10762" max="10762" width="5.109375" customWidth="1"/>
    <col min="10763" max="10766" width="3.6640625" customWidth="1"/>
    <col min="10767" max="11005" width="9.109375" customWidth="1"/>
    <col min="11009" max="11009" width="1.5546875" customWidth="1"/>
    <col min="11010" max="11010" width="8.33203125" customWidth="1"/>
    <col min="11011" max="11011" width="17.33203125" customWidth="1"/>
    <col min="11012" max="11012" width="19" customWidth="1"/>
    <col min="11013" max="11013" width="5.88671875" customWidth="1"/>
    <col min="11014" max="11014" width="5.6640625" customWidth="1"/>
    <col min="11015" max="11015" width="4.88671875" customWidth="1"/>
    <col min="11016" max="11016" width="5.5546875" customWidth="1"/>
    <col min="11017" max="11017" width="5.44140625" customWidth="1"/>
    <col min="11018" max="11018" width="5.109375" customWidth="1"/>
    <col min="11019" max="11022" width="3.6640625" customWidth="1"/>
    <col min="11023" max="11261" width="9.109375" customWidth="1"/>
    <col min="11265" max="11265" width="1.5546875" customWidth="1"/>
    <col min="11266" max="11266" width="8.33203125" customWidth="1"/>
    <col min="11267" max="11267" width="17.33203125" customWidth="1"/>
    <col min="11268" max="11268" width="19" customWidth="1"/>
    <col min="11269" max="11269" width="5.88671875" customWidth="1"/>
    <col min="11270" max="11270" width="5.6640625" customWidth="1"/>
    <col min="11271" max="11271" width="4.88671875" customWidth="1"/>
    <col min="11272" max="11272" width="5.5546875" customWidth="1"/>
    <col min="11273" max="11273" width="5.44140625" customWidth="1"/>
    <col min="11274" max="11274" width="5.109375" customWidth="1"/>
    <col min="11275" max="11278" width="3.6640625" customWidth="1"/>
    <col min="11279" max="11517" width="9.109375" customWidth="1"/>
    <col min="11521" max="11521" width="1.5546875" customWidth="1"/>
    <col min="11522" max="11522" width="8.33203125" customWidth="1"/>
    <col min="11523" max="11523" width="17.33203125" customWidth="1"/>
    <col min="11524" max="11524" width="19" customWidth="1"/>
    <col min="11525" max="11525" width="5.88671875" customWidth="1"/>
    <col min="11526" max="11526" width="5.6640625" customWidth="1"/>
    <col min="11527" max="11527" width="4.88671875" customWidth="1"/>
    <col min="11528" max="11528" width="5.5546875" customWidth="1"/>
    <col min="11529" max="11529" width="5.44140625" customWidth="1"/>
    <col min="11530" max="11530" width="5.109375" customWidth="1"/>
    <col min="11531" max="11534" width="3.6640625" customWidth="1"/>
    <col min="11535" max="11773" width="9.109375" customWidth="1"/>
    <col min="11777" max="11777" width="1.5546875" customWidth="1"/>
    <col min="11778" max="11778" width="8.33203125" customWidth="1"/>
    <col min="11779" max="11779" width="17.33203125" customWidth="1"/>
    <col min="11780" max="11780" width="19" customWidth="1"/>
    <col min="11781" max="11781" width="5.88671875" customWidth="1"/>
    <col min="11782" max="11782" width="5.6640625" customWidth="1"/>
    <col min="11783" max="11783" width="4.88671875" customWidth="1"/>
    <col min="11784" max="11784" width="5.5546875" customWidth="1"/>
    <col min="11785" max="11785" width="5.44140625" customWidth="1"/>
    <col min="11786" max="11786" width="5.109375" customWidth="1"/>
    <col min="11787" max="11790" width="3.6640625" customWidth="1"/>
    <col min="11791" max="12029" width="9.109375" customWidth="1"/>
    <col min="12033" max="12033" width="1.5546875" customWidth="1"/>
    <col min="12034" max="12034" width="8.33203125" customWidth="1"/>
    <col min="12035" max="12035" width="17.33203125" customWidth="1"/>
    <col min="12036" max="12036" width="19" customWidth="1"/>
    <col min="12037" max="12037" width="5.88671875" customWidth="1"/>
    <col min="12038" max="12038" width="5.6640625" customWidth="1"/>
    <col min="12039" max="12039" width="4.88671875" customWidth="1"/>
    <col min="12040" max="12040" width="5.5546875" customWidth="1"/>
    <col min="12041" max="12041" width="5.44140625" customWidth="1"/>
    <col min="12042" max="12042" width="5.109375" customWidth="1"/>
    <col min="12043" max="12046" width="3.6640625" customWidth="1"/>
    <col min="12047" max="12285" width="9.109375" customWidth="1"/>
    <col min="12289" max="12289" width="1.5546875" customWidth="1"/>
    <col min="12290" max="12290" width="8.33203125" customWidth="1"/>
    <col min="12291" max="12291" width="17.33203125" customWidth="1"/>
    <col min="12292" max="12292" width="19" customWidth="1"/>
    <col min="12293" max="12293" width="5.88671875" customWidth="1"/>
    <col min="12294" max="12294" width="5.6640625" customWidth="1"/>
    <col min="12295" max="12295" width="4.88671875" customWidth="1"/>
    <col min="12296" max="12296" width="5.5546875" customWidth="1"/>
    <col min="12297" max="12297" width="5.44140625" customWidth="1"/>
    <col min="12298" max="12298" width="5.109375" customWidth="1"/>
    <col min="12299" max="12302" width="3.6640625" customWidth="1"/>
    <col min="12303" max="12541" width="9.109375" customWidth="1"/>
    <col min="12545" max="12545" width="1.5546875" customWidth="1"/>
    <col min="12546" max="12546" width="8.33203125" customWidth="1"/>
    <col min="12547" max="12547" width="17.33203125" customWidth="1"/>
    <col min="12548" max="12548" width="19" customWidth="1"/>
    <col min="12549" max="12549" width="5.88671875" customWidth="1"/>
    <col min="12550" max="12550" width="5.6640625" customWidth="1"/>
    <col min="12551" max="12551" width="4.88671875" customWidth="1"/>
    <col min="12552" max="12552" width="5.5546875" customWidth="1"/>
    <col min="12553" max="12553" width="5.44140625" customWidth="1"/>
    <col min="12554" max="12554" width="5.109375" customWidth="1"/>
    <col min="12555" max="12558" width="3.6640625" customWidth="1"/>
    <col min="12559" max="12797" width="9.109375" customWidth="1"/>
    <col min="12801" max="12801" width="1.5546875" customWidth="1"/>
    <col min="12802" max="12802" width="8.33203125" customWidth="1"/>
    <col min="12803" max="12803" width="17.33203125" customWidth="1"/>
    <col min="12804" max="12804" width="19" customWidth="1"/>
    <col min="12805" max="12805" width="5.88671875" customWidth="1"/>
    <col min="12806" max="12806" width="5.6640625" customWidth="1"/>
    <col min="12807" max="12807" width="4.88671875" customWidth="1"/>
    <col min="12808" max="12808" width="5.5546875" customWidth="1"/>
    <col min="12809" max="12809" width="5.44140625" customWidth="1"/>
    <col min="12810" max="12810" width="5.109375" customWidth="1"/>
    <col min="12811" max="12814" width="3.6640625" customWidth="1"/>
    <col min="12815" max="13053" width="9.109375" customWidth="1"/>
    <col min="13057" max="13057" width="1.5546875" customWidth="1"/>
    <col min="13058" max="13058" width="8.33203125" customWidth="1"/>
    <col min="13059" max="13059" width="17.33203125" customWidth="1"/>
    <col min="13060" max="13060" width="19" customWidth="1"/>
    <col min="13061" max="13061" width="5.88671875" customWidth="1"/>
    <col min="13062" max="13062" width="5.6640625" customWidth="1"/>
    <col min="13063" max="13063" width="4.88671875" customWidth="1"/>
    <col min="13064" max="13064" width="5.5546875" customWidth="1"/>
    <col min="13065" max="13065" width="5.44140625" customWidth="1"/>
    <col min="13066" max="13066" width="5.109375" customWidth="1"/>
    <col min="13067" max="13070" width="3.6640625" customWidth="1"/>
    <col min="13071" max="13309" width="9.109375" customWidth="1"/>
    <col min="13313" max="13313" width="1.5546875" customWidth="1"/>
    <col min="13314" max="13314" width="8.33203125" customWidth="1"/>
    <col min="13315" max="13315" width="17.33203125" customWidth="1"/>
    <col min="13316" max="13316" width="19" customWidth="1"/>
    <col min="13317" max="13317" width="5.88671875" customWidth="1"/>
    <col min="13318" max="13318" width="5.6640625" customWidth="1"/>
    <col min="13319" max="13319" width="4.88671875" customWidth="1"/>
    <col min="13320" max="13320" width="5.5546875" customWidth="1"/>
    <col min="13321" max="13321" width="5.44140625" customWidth="1"/>
    <col min="13322" max="13322" width="5.109375" customWidth="1"/>
    <col min="13323" max="13326" width="3.6640625" customWidth="1"/>
    <col min="13327" max="13565" width="9.109375" customWidth="1"/>
    <col min="13569" max="13569" width="1.5546875" customWidth="1"/>
    <col min="13570" max="13570" width="8.33203125" customWidth="1"/>
    <col min="13571" max="13571" width="17.33203125" customWidth="1"/>
    <col min="13572" max="13572" width="19" customWidth="1"/>
    <col min="13573" max="13573" width="5.88671875" customWidth="1"/>
    <col min="13574" max="13574" width="5.6640625" customWidth="1"/>
    <col min="13575" max="13575" width="4.88671875" customWidth="1"/>
    <col min="13576" max="13576" width="5.5546875" customWidth="1"/>
    <col min="13577" max="13577" width="5.44140625" customWidth="1"/>
    <col min="13578" max="13578" width="5.109375" customWidth="1"/>
    <col min="13579" max="13582" width="3.6640625" customWidth="1"/>
    <col min="13583" max="13821" width="9.109375" customWidth="1"/>
    <col min="13825" max="13825" width="1.5546875" customWidth="1"/>
    <col min="13826" max="13826" width="8.33203125" customWidth="1"/>
    <col min="13827" max="13827" width="17.33203125" customWidth="1"/>
    <col min="13828" max="13828" width="19" customWidth="1"/>
    <col min="13829" max="13829" width="5.88671875" customWidth="1"/>
    <col min="13830" max="13830" width="5.6640625" customWidth="1"/>
    <col min="13831" max="13831" width="4.88671875" customWidth="1"/>
    <col min="13832" max="13832" width="5.5546875" customWidth="1"/>
    <col min="13833" max="13833" width="5.44140625" customWidth="1"/>
    <col min="13834" max="13834" width="5.109375" customWidth="1"/>
    <col min="13835" max="13838" width="3.6640625" customWidth="1"/>
    <col min="13839" max="14077" width="9.109375" customWidth="1"/>
    <col min="14081" max="14081" width="1.5546875" customWidth="1"/>
    <col min="14082" max="14082" width="8.33203125" customWidth="1"/>
    <col min="14083" max="14083" width="17.33203125" customWidth="1"/>
    <col min="14084" max="14084" width="19" customWidth="1"/>
    <col min="14085" max="14085" width="5.88671875" customWidth="1"/>
    <col min="14086" max="14086" width="5.6640625" customWidth="1"/>
    <col min="14087" max="14087" width="4.88671875" customWidth="1"/>
    <col min="14088" max="14088" width="5.5546875" customWidth="1"/>
    <col min="14089" max="14089" width="5.44140625" customWidth="1"/>
    <col min="14090" max="14090" width="5.109375" customWidth="1"/>
    <col min="14091" max="14094" width="3.6640625" customWidth="1"/>
    <col min="14095" max="14333" width="9.109375" customWidth="1"/>
    <col min="14337" max="14337" width="1.5546875" customWidth="1"/>
    <col min="14338" max="14338" width="8.33203125" customWidth="1"/>
    <col min="14339" max="14339" width="17.33203125" customWidth="1"/>
    <col min="14340" max="14340" width="19" customWidth="1"/>
    <col min="14341" max="14341" width="5.88671875" customWidth="1"/>
    <col min="14342" max="14342" width="5.6640625" customWidth="1"/>
    <col min="14343" max="14343" width="4.88671875" customWidth="1"/>
    <col min="14344" max="14344" width="5.5546875" customWidth="1"/>
    <col min="14345" max="14345" width="5.44140625" customWidth="1"/>
    <col min="14346" max="14346" width="5.109375" customWidth="1"/>
    <col min="14347" max="14350" width="3.6640625" customWidth="1"/>
    <col min="14351" max="14589" width="9.109375" customWidth="1"/>
    <col min="14593" max="14593" width="1.5546875" customWidth="1"/>
    <col min="14594" max="14594" width="8.33203125" customWidth="1"/>
    <col min="14595" max="14595" width="17.33203125" customWidth="1"/>
    <col min="14596" max="14596" width="19" customWidth="1"/>
    <col min="14597" max="14597" width="5.88671875" customWidth="1"/>
    <col min="14598" max="14598" width="5.6640625" customWidth="1"/>
    <col min="14599" max="14599" width="4.88671875" customWidth="1"/>
    <col min="14600" max="14600" width="5.5546875" customWidth="1"/>
    <col min="14601" max="14601" width="5.44140625" customWidth="1"/>
    <col min="14602" max="14602" width="5.109375" customWidth="1"/>
    <col min="14603" max="14606" width="3.6640625" customWidth="1"/>
    <col min="14607" max="14845" width="9.109375" customWidth="1"/>
    <col min="14849" max="14849" width="1.5546875" customWidth="1"/>
    <col min="14850" max="14850" width="8.33203125" customWidth="1"/>
    <col min="14851" max="14851" width="17.33203125" customWidth="1"/>
    <col min="14852" max="14852" width="19" customWidth="1"/>
    <col min="14853" max="14853" width="5.88671875" customWidth="1"/>
    <col min="14854" max="14854" width="5.6640625" customWidth="1"/>
    <col min="14855" max="14855" width="4.88671875" customWidth="1"/>
    <col min="14856" max="14856" width="5.5546875" customWidth="1"/>
    <col min="14857" max="14857" width="5.44140625" customWidth="1"/>
    <col min="14858" max="14858" width="5.109375" customWidth="1"/>
    <col min="14859" max="14862" width="3.6640625" customWidth="1"/>
    <col min="14863" max="15101" width="9.109375" customWidth="1"/>
    <col min="15105" max="15105" width="1.5546875" customWidth="1"/>
    <col min="15106" max="15106" width="8.33203125" customWidth="1"/>
    <col min="15107" max="15107" width="17.33203125" customWidth="1"/>
    <col min="15108" max="15108" width="19" customWidth="1"/>
    <col min="15109" max="15109" width="5.88671875" customWidth="1"/>
    <col min="15110" max="15110" width="5.6640625" customWidth="1"/>
    <col min="15111" max="15111" width="4.88671875" customWidth="1"/>
    <col min="15112" max="15112" width="5.5546875" customWidth="1"/>
    <col min="15113" max="15113" width="5.44140625" customWidth="1"/>
    <col min="15114" max="15114" width="5.109375" customWidth="1"/>
    <col min="15115" max="15118" width="3.6640625" customWidth="1"/>
    <col min="15119" max="15357" width="9.109375" customWidth="1"/>
    <col min="15361" max="15361" width="1.5546875" customWidth="1"/>
    <col min="15362" max="15362" width="8.33203125" customWidth="1"/>
    <col min="15363" max="15363" width="17.33203125" customWidth="1"/>
    <col min="15364" max="15364" width="19" customWidth="1"/>
    <col min="15365" max="15365" width="5.88671875" customWidth="1"/>
    <col min="15366" max="15366" width="5.6640625" customWidth="1"/>
    <col min="15367" max="15367" width="4.88671875" customWidth="1"/>
    <col min="15368" max="15368" width="5.5546875" customWidth="1"/>
    <col min="15369" max="15369" width="5.44140625" customWidth="1"/>
    <col min="15370" max="15370" width="5.109375" customWidth="1"/>
    <col min="15371" max="15374" width="3.6640625" customWidth="1"/>
    <col min="15375" max="15613" width="9.109375" customWidth="1"/>
    <col min="15617" max="15617" width="1.5546875" customWidth="1"/>
    <col min="15618" max="15618" width="8.33203125" customWidth="1"/>
    <col min="15619" max="15619" width="17.33203125" customWidth="1"/>
    <col min="15620" max="15620" width="19" customWidth="1"/>
    <col min="15621" max="15621" width="5.88671875" customWidth="1"/>
    <col min="15622" max="15622" width="5.6640625" customWidth="1"/>
    <col min="15623" max="15623" width="4.88671875" customWidth="1"/>
    <col min="15624" max="15624" width="5.5546875" customWidth="1"/>
    <col min="15625" max="15625" width="5.44140625" customWidth="1"/>
    <col min="15626" max="15626" width="5.109375" customWidth="1"/>
    <col min="15627" max="15630" width="3.6640625" customWidth="1"/>
    <col min="15631" max="15869" width="9.109375" customWidth="1"/>
    <col min="15873" max="15873" width="1.5546875" customWidth="1"/>
    <col min="15874" max="15874" width="8.33203125" customWidth="1"/>
    <col min="15875" max="15875" width="17.33203125" customWidth="1"/>
    <col min="15876" max="15876" width="19" customWidth="1"/>
    <col min="15877" max="15877" width="5.88671875" customWidth="1"/>
    <col min="15878" max="15878" width="5.6640625" customWidth="1"/>
    <col min="15879" max="15879" width="4.88671875" customWidth="1"/>
    <col min="15880" max="15880" width="5.5546875" customWidth="1"/>
    <col min="15881" max="15881" width="5.44140625" customWidth="1"/>
    <col min="15882" max="15882" width="5.109375" customWidth="1"/>
    <col min="15883" max="15886" width="3.6640625" customWidth="1"/>
    <col min="15887" max="16125" width="9.109375" customWidth="1"/>
    <col min="16129" max="16129" width="1.5546875" customWidth="1"/>
    <col min="16130" max="16130" width="8.33203125" customWidth="1"/>
    <col min="16131" max="16131" width="17.33203125" customWidth="1"/>
    <col min="16132" max="16132" width="19" customWidth="1"/>
    <col min="16133" max="16133" width="5.88671875" customWidth="1"/>
    <col min="16134" max="16134" width="5.6640625" customWidth="1"/>
    <col min="16135" max="16135" width="4.88671875" customWidth="1"/>
    <col min="16136" max="16136" width="5.5546875" customWidth="1"/>
    <col min="16137" max="16137" width="5.44140625" customWidth="1"/>
    <col min="16138" max="16138" width="5.109375" customWidth="1"/>
    <col min="16139" max="16142" width="3.6640625" customWidth="1"/>
    <col min="16143" max="16381" width="9.109375" customWidth="1"/>
  </cols>
  <sheetData>
    <row r="1" spans="2:20" ht="6.75" customHeight="1"/>
    <row r="2" spans="2:20">
      <c r="B2" s="96"/>
      <c r="C2" s="97"/>
      <c r="D2" s="97"/>
      <c r="E2" s="97"/>
      <c r="F2" s="98"/>
      <c r="G2" s="99" t="s">
        <v>256</v>
      </c>
      <c r="H2" s="100"/>
      <c r="I2" s="198"/>
      <c r="J2" s="198"/>
      <c r="K2" s="198"/>
      <c r="L2" s="198"/>
      <c r="M2" s="198"/>
      <c r="N2" s="199"/>
    </row>
    <row r="3" spans="2:20">
      <c r="B3" s="101"/>
      <c r="C3" s="59" t="s">
        <v>257</v>
      </c>
      <c r="D3" s="59"/>
      <c r="F3" s="54"/>
      <c r="G3" s="99" t="s">
        <v>258</v>
      </c>
      <c r="H3" s="102"/>
      <c r="I3" s="198"/>
      <c r="J3" s="198"/>
      <c r="K3" s="198"/>
      <c r="L3" s="198"/>
      <c r="M3" s="198"/>
      <c r="N3" s="199"/>
    </row>
    <row r="4" spans="2:20" ht="15.6">
      <c r="B4" s="101"/>
      <c r="C4" s="103" t="s">
        <v>287</v>
      </c>
      <c r="D4" s="103"/>
      <c r="F4" s="54"/>
      <c r="G4" s="99" t="s">
        <v>259</v>
      </c>
      <c r="H4" s="102"/>
      <c r="I4" s="198"/>
      <c r="J4" s="198"/>
      <c r="K4" s="198"/>
      <c r="L4" s="198"/>
      <c r="M4" s="198"/>
      <c r="N4" s="199"/>
    </row>
    <row r="5" spans="2:20" ht="15.6">
      <c r="B5" s="101"/>
      <c r="C5" t="s">
        <v>288</v>
      </c>
      <c r="D5" s="103"/>
      <c r="F5" s="54"/>
      <c r="G5" s="99" t="s">
        <v>289</v>
      </c>
      <c r="H5" s="102"/>
      <c r="I5" s="198"/>
      <c r="J5" s="198"/>
      <c r="K5" s="198"/>
      <c r="L5" s="198"/>
      <c r="M5" s="198"/>
      <c r="N5" s="199"/>
      <c r="R5" s="104"/>
      <c r="S5" s="104"/>
      <c r="T5" s="104"/>
    </row>
    <row r="6" spans="2:20" ht="15" thickBot="1">
      <c r="B6" s="101"/>
      <c r="N6" s="105"/>
      <c r="R6" s="104"/>
      <c r="S6" s="104"/>
      <c r="T6" s="104"/>
    </row>
    <row r="7" spans="2:20">
      <c r="B7" s="106" t="s">
        <v>263</v>
      </c>
      <c r="C7" s="200" t="s">
        <v>246</v>
      </c>
      <c r="D7" s="200"/>
      <c r="E7" s="107"/>
      <c r="F7" s="108" t="s">
        <v>264</v>
      </c>
      <c r="G7" s="200" t="s">
        <v>296</v>
      </c>
      <c r="H7" s="200"/>
      <c r="I7" s="200"/>
      <c r="J7" s="200"/>
      <c r="K7" s="200"/>
      <c r="L7" s="200"/>
      <c r="M7" s="200"/>
      <c r="N7" s="201"/>
    </row>
    <row r="8" spans="2:20">
      <c r="B8" s="109" t="s">
        <v>265</v>
      </c>
      <c r="C8" s="190" t="s">
        <v>307</v>
      </c>
      <c r="D8" s="190"/>
      <c r="E8" s="110"/>
      <c r="F8" s="111" t="s">
        <v>266</v>
      </c>
      <c r="G8" s="190" t="s">
        <v>308</v>
      </c>
      <c r="H8" s="190"/>
      <c r="I8" s="190"/>
      <c r="J8" s="190"/>
      <c r="K8" s="190"/>
      <c r="L8" s="190"/>
      <c r="M8" s="190"/>
      <c r="N8" s="191"/>
    </row>
    <row r="9" spans="2:20">
      <c r="B9" s="109" t="s">
        <v>267</v>
      </c>
      <c r="C9" s="190" t="s">
        <v>310</v>
      </c>
      <c r="D9" s="190"/>
      <c r="E9" s="110"/>
      <c r="F9" s="111" t="s">
        <v>268</v>
      </c>
      <c r="G9" s="190" t="s">
        <v>309</v>
      </c>
      <c r="H9" s="190"/>
      <c r="I9" s="190"/>
      <c r="J9" s="190"/>
      <c r="K9" s="190"/>
      <c r="L9" s="190"/>
      <c r="M9" s="190"/>
      <c r="N9" s="191"/>
    </row>
    <row r="10" spans="2:20">
      <c r="B10" s="195" t="s">
        <v>290</v>
      </c>
      <c r="C10" s="196"/>
      <c r="D10" s="196"/>
      <c r="E10" s="112"/>
      <c r="F10" s="196" t="s">
        <v>290</v>
      </c>
      <c r="G10" s="196"/>
      <c r="H10" s="196"/>
      <c r="I10" s="196"/>
      <c r="J10" s="196"/>
      <c r="K10" s="196"/>
      <c r="L10" s="196"/>
      <c r="M10" s="196"/>
      <c r="N10" s="197"/>
    </row>
    <row r="11" spans="2:20">
      <c r="B11" s="113" t="s">
        <v>291</v>
      </c>
      <c r="C11" s="190" t="s">
        <v>307</v>
      </c>
      <c r="D11" s="190"/>
      <c r="E11" s="110"/>
      <c r="F11" s="114" t="s">
        <v>291</v>
      </c>
      <c r="G11" s="190" t="s">
        <v>308</v>
      </c>
      <c r="H11" s="190"/>
      <c r="I11" s="190"/>
      <c r="J11" s="190"/>
      <c r="K11" s="190"/>
      <c r="L11" s="190"/>
      <c r="M11" s="190"/>
      <c r="N11" s="191"/>
    </row>
    <row r="12" spans="2:20" ht="15" thickBot="1">
      <c r="B12" s="115" t="s">
        <v>291</v>
      </c>
      <c r="C12" s="192" t="s">
        <v>310</v>
      </c>
      <c r="D12" s="192"/>
      <c r="E12" s="116"/>
      <c r="F12" s="117" t="s">
        <v>291</v>
      </c>
      <c r="G12" s="192" t="s">
        <v>309</v>
      </c>
      <c r="H12" s="192"/>
      <c r="I12" s="192"/>
      <c r="J12" s="192"/>
      <c r="K12" s="192"/>
      <c r="L12" s="192"/>
      <c r="M12" s="192"/>
      <c r="N12" s="193"/>
    </row>
    <row r="13" spans="2:20">
      <c r="B13" s="101"/>
      <c r="N13" s="105"/>
    </row>
    <row r="14" spans="2:20" ht="15" thickBot="1">
      <c r="B14" s="118" t="s">
        <v>271</v>
      </c>
      <c r="F14" s="119">
        <v>1</v>
      </c>
      <c r="G14" s="119">
        <v>2</v>
      </c>
      <c r="H14" s="119">
        <v>3</v>
      </c>
      <c r="I14" s="119">
        <v>4</v>
      </c>
      <c r="J14" s="119">
        <v>5</v>
      </c>
      <c r="K14" s="194" t="s">
        <v>4</v>
      </c>
      <c r="L14" s="194"/>
      <c r="M14" s="119" t="s">
        <v>272</v>
      </c>
      <c r="N14" s="120" t="s">
        <v>273</v>
      </c>
    </row>
    <row r="15" spans="2:20">
      <c r="B15" s="121" t="s">
        <v>274</v>
      </c>
      <c r="C15" s="182" t="str">
        <f>IF(C8&gt;"",C8&amp;" - "&amp;G8,"")</f>
        <v>Emon Das - Alexandra Seppänen</v>
      </c>
      <c r="D15" s="182"/>
      <c r="E15" s="123"/>
      <c r="F15" s="124">
        <v>6</v>
      </c>
      <c r="G15" s="124">
        <v>-6</v>
      </c>
      <c r="H15" s="124">
        <v>-5</v>
      </c>
      <c r="I15" s="124">
        <v>-9</v>
      </c>
      <c r="J15" s="125"/>
      <c r="K15" s="126">
        <f>IF(ISBLANK(F15),"",COUNTIF(F15:J15,"&gt;=0"))</f>
        <v>1</v>
      </c>
      <c r="L15" s="127">
        <f>IF(ISBLANK(F15),"",IF(LEFT(F15)="-",1,0)+IF(LEFT(G15)="-",1,0)+IF(LEFT(H15)="-",1,0)+IF(LEFT(I15)="-",1,0)+IF(LEFT(J15)="-",1,0))</f>
        <v>3</v>
      </c>
      <c r="M15" s="128" t="str">
        <f t="shared" ref="M15:N19" si="0">IF(K15=3,1,"")</f>
        <v/>
      </c>
      <c r="N15" s="129">
        <f t="shared" si="0"/>
        <v>1</v>
      </c>
    </row>
    <row r="16" spans="2:20">
      <c r="B16" s="121" t="s">
        <v>275</v>
      </c>
      <c r="C16" s="182" t="str">
        <f>IF(C9&gt;"",C9&amp;" - "&amp;G9,"")</f>
        <v>Nitija Thapa - Alisa Sinishin</v>
      </c>
      <c r="D16" s="182"/>
      <c r="E16" s="123"/>
      <c r="F16" s="124">
        <v>-12</v>
      </c>
      <c r="G16" s="124">
        <v>-7</v>
      </c>
      <c r="H16" s="124">
        <v>-8</v>
      </c>
      <c r="I16" s="124"/>
      <c r="J16" s="130"/>
      <c r="K16" s="114">
        <f>IF(ISBLANK(F16),"",COUNTIF(F16:J16,"&gt;=0"))</f>
        <v>0</v>
      </c>
      <c r="L16" s="131">
        <f>IF(ISBLANK(F16),"",IF(LEFT(F16)="-",1,0)+IF(LEFT(G16)="-",1,0)+IF(LEFT(H16)="-",1,0)+IF(LEFT(I16)="-",1,0)+IF(LEFT(J16)="-",1,0))</f>
        <v>3</v>
      </c>
      <c r="M16" s="132" t="str">
        <f t="shared" si="0"/>
        <v/>
      </c>
      <c r="N16" s="133">
        <f t="shared" si="0"/>
        <v>1</v>
      </c>
    </row>
    <row r="17" spans="2:14">
      <c r="B17" s="134" t="s">
        <v>292</v>
      </c>
      <c r="C17" s="122" t="str">
        <f>IF(G11&gt;"",G11&amp;" / "&amp;G12,"")</f>
        <v>Alexandra Seppänen / Alisa Sinishin</v>
      </c>
      <c r="E17" s="135"/>
      <c r="F17" s="124">
        <v>-5</v>
      </c>
      <c r="G17" s="124">
        <v>-3</v>
      </c>
      <c r="H17" s="124">
        <v>-4</v>
      </c>
      <c r="I17" s="124"/>
      <c r="J17" s="130"/>
      <c r="K17" s="114">
        <f>IF(ISBLANK(F17),"",COUNTIF(F17:J17,"&gt;=0"))</f>
        <v>0</v>
      </c>
      <c r="L17" s="131">
        <f>IF(ISBLANK(F17),"",IF(LEFT(F17)="-",1,0)+IF(LEFT(G17)="-",1,0)+IF(LEFT(H17)="-",1,0)+IF(LEFT(I17)="-",1,0)+IF(LEFT(J17)="-",1,0))</f>
        <v>3</v>
      </c>
      <c r="M17" s="132" t="str">
        <f t="shared" si="0"/>
        <v/>
      </c>
      <c r="N17" s="133">
        <f t="shared" si="0"/>
        <v>1</v>
      </c>
    </row>
    <row r="18" spans="2:14">
      <c r="B18" s="121" t="s">
        <v>277</v>
      </c>
      <c r="C18" s="182" t="str">
        <f>IF(C8&gt;"",C8&amp;" - "&amp;G9,"")</f>
        <v>Emon Das - Alisa Sinishin</v>
      </c>
      <c r="D18" s="182"/>
      <c r="E18" s="123"/>
      <c r="F18" s="124"/>
      <c r="G18" s="124"/>
      <c r="H18" s="124"/>
      <c r="I18" s="124"/>
      <c r="J18" s="130"/>
      <c r="K18" s="114" t="str">
        <f>IF(ISBLANK(F18),"",COUNTIF(F18:J18,"&gt;=0"))</f>
        <v/>
      </c>
      <c r="L18" s="131" t="str">
        <f>IF(ISBLANK(F18),"",IF(LEFT(F18)="-",1,0)+IF(LEFT(G18)="-",1,0)+IF(LEFT(H18)="-",1,0)+IF(LEFT(I18)="-",1,0)+IF(LEFT(J18)="-",1,0))</f>
        <v/>
      </c>
      <c r="M18" s="132" t="str">
        <f t="shared" si="0"/>
        <v/>
      </c>
      <c r="N18" s="133" t="str">
        <f t="shared" si="0"/>
        <v/>
      </c>
    </row>
    <row r="19" spans="2:14" ht="15" thickBot="1">
      <c r="B19" s="121" t="s">
        <v>278</v>
      </c>
      <c r="C19" s="182" t="str">
        <f>IF(C9&gt;"",C9&amp;" - "&amp;G8,"")</f>
        <v>Nitija Thapa - Alexandra Seppänen</v>
      </c>
      <c r="D19" s="182"/>
      <c r="E19" s="123"/>
      <c r="F19" s="124"/>
      <c r="G19" s="124"/>
      <c r="H19" s="124"/>
      <c r="I19" s="124"/>
      <c r="J19" s="130"/>
      <c r="K19" s="117" t="str">
        <f>IF(ISBLANK(F19),"",COUNTIF(F19:J19,"&gt;=0"))</f>
        <v/>
      </c>
      <c r="L19" s="136" t="str">
        <f>IF(ISBLANK(F19),"",IF(LEFT(F19)="-",1,0)+IF(LEFT(G19)="-",1,0)+IF(LEFT(H19)="-",1,0)+IF(LEFT(I19)="-",1,0)+IF(LEFT(J19)="-",1,0))</f>
        <v/>
      </c>
      <c r="M19" s="137" t="str">
        <f t="shared" si="0"/>
        <v/>
      </c>
      <c r="N19" s="138" t="str">
        <f t="shared" si="0"/>
        <v/>
      </c>
    </row>
    <row r="20" spans="2:14" ht="18.600000000000001" thickBot="1">
      <c r="B20" s="101"/>
      <c r="F20" s="139"/>
      <c r="G20" s="139"/>
      <c r="H20" s="139"/>
      <c r="I20" s="183" t="s">
        <v>279</v>
      </c>
      <c r="J20" s="183"/>
      <c r="K20" s="140">
        <f>COUNTIF(K15:K19,"=3")</f>
        <v>0</v>
      </c>
      <c r="L20" s="141">
        <f>COUNTIF(L15:L19,"=3")</f>
        <v>3</v>
      </c>
      <c r="M20" s="142">
        <f>SUM(M15:M19)</f>
        <v>0</v>
      </c>
      <c r="N20" s="143">
        <f>SUM(N15:N19)</f>
        <v>3</v>
      </c>
    </row>
    <row r="21" spans="2:14">
      <c r="B21" s="144" t="s">
        <v>280</v>
      </c>
      <c r="N21" s="105"/>
    </row>
    <row r="22" spans="2:14">
      <c r="B22" s="145" t="s">
        <v>281</v>
      </c>
      <c r="D22" s="146" t="s">
        <v>282</v>
      </c>
      <c r="F22" s="146" t="s">
        <v>18</v>
      </c>
      <c r="G22" s="146"/>
      <c r="H22" s="147"/>
      <c r="J22" s="184" t="s">
        <v>283</v>
      </c>
      <c r="K22" s="184"/>
      <c r="L22" s="184"/>
      <c r="M22" s="184"/>
      <c r="N22" s="185"/>
    </row>
    <row r="23" spans="2:14" ht="21.6" thickBot="1">
      <c r="B23" s="186"/>
      <c r="C23" s="187"/>
      <c r="D23" s="187"/>
      <c r="E23" s="139"/>
      <c r="F23" s="187"/>
      <c r="G23" s="187"/>
      <c r="H23" s="187"/>
      <c r="I23" s="187"/>
      <c r="J23" s="188" t="str">
        <f>IF(M20=3,C7,IF(N20=3,G7,""))</f>
        <v>PT ESPOO</v>
      </c>
      <c r="K23" s="188"/>
      <c r="L23" s="188"/>
      <c r="M23" s="188"/>
      <c r="N23" s="189"/>
    </row>
    <row r="24" spans="2:14" ht="6" customHeight="1"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50"/>
    </row>
    <row r="25" spans="2:14" ht="8.25" customHeight="1"/>
    <row r="28" spans="2:14">
      <c r="B28" s="96"/>
      <c r="C28" s="97"/>
      <c r="D28" s="97"/>
      <c r="E28" s="97"/>
      <c r="F28" s="98"/>
      <c r="G28" s="99" t="s">
        <v>256</v>
      </c>
      <c r="H28" s="100"/>
      <c r="I28" s="198"/>
      <c r="J28" s="198"/>
      <c r="K28" s="198"/>
      <c r="L28" s="198"/>
      <c r="M28" s="198"/>
      <c r="N28" s="199"/>
    </row>
    <row r="29" spans="2:14">
      <c r="B29" s="101"/>
      <c r="C29" s="59" t="s">
        <v>257</v>
      </c>
      <c r="D29" s="59"/>
      <c r="F29" s="54"/>
      <c r="G29" s="99" t="s">
        <v>258</v>
      </c>
      <c r="H29" s="102"/>
      <c r="I29" s="198"/>
      <c r="J29" s="198"/>
      <c r="K29" s="198"/>
      <c r="L29" s="198"/>
      <c r="M29" s="198"/>
      <c r="N29" s="199"/>
    </row>
    <row r="30" spans="2:14" ht="15.6">
      <c r="B30" s="101"/>
      <c r="C30" s="103" t="s">
        <v>287</v>
      </c>
      <c r="D30" s="103"/>
      <c r="F30" s="54"/>
      <c r="G30" s="99" t="s">
        <v>259</v>
      </c>
      <c r="H30" s="102"/>
      <c r="I30" s="198"/>
      <c r="J30" s="198"/>
      <c r="K30" s="198"/>
      <c r="L30" s="198"/>
      <c r="M30" s="198"/>
      <c r="N30" s="199"/>
    </row>
    <row r="31" spans="2:14" ht="15.6">
      <c r="B31" s="101"/>
      <c r="C31" t="s">
        <v>288</v>
      </c>
      <c r="D31" s="103"/>
      <c r="F31" s="54"/>
      <c r="G31" s="99" t="s">
        <v>289</v>
      </c>
      <c r="H31" s="102"/>
      <c r="I31" s="198"/>
      <c r="J31" s="198"/>
      <c r="K31" s="198"/>
      <c r="L31" s="198"/>
      <c r="M31" s="198"/>
      <c r="N31" s="199"/>
    </row>
    <row r="32" spans="2:14" ht="15" thickBot="1">
      <c r="B32" s="101"/>
      <c r="N32" s="105"/>
    </row>
    <row r="33" spans="2:14">
      <c r="B33" s="106" t="s">
        <v>263</v>
      </c>
      <c r="C33" s="200" t="s">
        <v>41</v>
      </c>
      <c r="D33" s="200"/>
      <c r="E33" s="107"/>
      <c r="F33" s="108" t="s">
        <v>264</v>
      </c>
      <c r="G33" s="200" t="s">
        <v>306</v>
      </c>
      <c r="H33" s="200"/>
      <c r="I33" s="200"/>
      <c r="J33" s="200"/>
      <c r="K33" s="200"/>
      <c r="L33" s="200"/>
      <c r="M33" s="200"/>
      <c r="N33" s="201"/>
    </row>
    <row r="34" spans="2:14">
      <c r="B34" s="109" t="s">
        <v>265</v>
      </c>
      <c r="C34" s="190" t="s">
        <v>312</v>
      </c>
      <c r="D34" s="190"/>
      <c r="E34" s="110"/>
      <c r="F34" s="111" t="s">
        <v>266</v>
      </c>
      <c r="G34" s="190" t="s">
        <v>313</v>
      </c>
      <c r="H34" s="190"/>
      <c r="I34" s="190"/>
      <c r="J34" s="190"/>
      <c r="K34" s="190"/>
      <c r="L34" s="190"/>
      <c r="M34" s="190"/>
      <c r="N34" s="191"/>
    </row>
    <row r="35" spans="2:14">
      <c r="B35" s="109" t="s">
        <v>267</v>
      </c>
      <c r="C35" s="190" t="s">
        <v>133</v>
      </c>
      <c r="D35" s="190"/>
      <c r="E35" s="110"/>
      <c r="F35" s="111" t="s">
        <v>268</v>
      </c>
      <c r="G35" s="190" t="s">
        <v>314</v>
      </c>
      <c r="H35" s="190"/>
      <c r="I35" s="190"/>
      <c r="J35" s="190"/>
      <c r="K35" s="190"/>
      <c r="L35" s="190"/>
      <c r="M35" s="190"/>
      <c r="N35" s="191"/>
    </row>
    <row r="36" spans="2:14">
      <c r="B36" s="195" t="s">
        <v>290</v>
      </c>
      <c r="C36" s="196"/>
      <c r="D36" s="196"/>
      <c r="E36" s="112"/>
      <c r="F36" s="196" t="s">
        <v>290</v>
      </c>
      <c r="G36" s="196"/>
      <c r="H36" s="196"/>
      <c r="I36" s="196"/>
      <c r="J36" s="196"/>
      <c r="K36" s="196"/>
      <c r="L36" s="196"/>
      <c r="M36" s="196"/>
      <c r="N36" s="197"/>
    </row>
    <row r="37" spans="2:14">
      <c r="B37" s="113" t="s">
        <v>291</v>
      </c>
      <c r="C37" s="190" t="s">
        <v>312</v>
      </c>
      <c r="D37" s="190"/>
      <c r="E37" s="110"/>
      <c r="F37" s="114" t="s">
        <v>291</v>
      </c>
      <c r="G37" s="190" t="s">
        <v>313</v>
      </c>
      <c r="H37" s="190"/>
      <c r="I37" s="190"/>
      <c r="J37" s="190"/>
      <c r="K37" s="190"/>
      <c r="L37" s="190"/>
      <c r="M37" s="190"/>
      <c r="N37" s="191"/>
    </row>
    <row r="38" spans="2:14" ht="15" thickBot="1">
      <c r="B38" s="115" t="s">
        <v>291</v>
      </c>
      <c r="C38" s="192" t="s">
        <v>315</v>
      </c>
      <c r="D38" s="192"/>
      <c r="E38" s="116"/>
      <c r="F38" s="117" t="s">
        <v>291</v>
      </c>
      <c r="G38" s="192" t="s">
        <v>314</v>
      </c>
      <c r="H38" s="192"/>
      <c r="I38" s="192"/>
      <c r="J38" s="192"/>
      <c r="K38" s="192"/>
      <c r="L38" s="192"/>
      <c r="M38" s="192"/>
      <c r="N38" s="193"/>
    </row>
    <row r="39" spans="2:14">
      <c r="B39" s="101"/>
      <c r="N39" s="105"/>
    </row>
    <row r="40" spans="2:14" ht="15" thickBot="1">
      <c r="B40" s="118" t="s">
        <v>271</v>
      </c>
      <c r="F40" s="119">
        <v>1</v>
      </c>
      <c r="G40" s="119">
        <v>2</v>
      </c>
      <c r="H40" s="119">
        <v>3</v>
      </c>
      <c r="I40" s="119">
        <v>4</v>
      </c>
      <c r="J40" s="119">
        <v>5</v>
      </c>
      <c r="K40" s="194" t="s">
        <v>4</v>
      </c>
      <c r="L40" s="194"/>
      <c r="M40" s="119" t="s">
        <v>272</v>
      </c>
      <c r="N40" s="120" t="s">
        <v>273</v>
      </c>
    </row>
    <row r="41" spans="2:14">
      <c r="B41" s="121" t="s">
        <v>274</v>
      </c>
      <c r="C41" s="182" t="str">
        <f>IF(C34&gt;"",C34&amp;" - "&amp;G34,"")</f>
        <v>Jaimielee Enriquez - Eleonoora Roosioks</v>
      </c>
      <c r="D41" s="182"/>
      <c r="E41" s="123"/>
      <c r="F41" s="124">
        <v>5</v>
      </c>
      <c r="G41" s="124">
        <v>11</v>
      </c>
      <c r="H41" s="124">
        <v>-8</v>
      </c>
      <c r="I41" s="124">
        <v>10</v>
      </c>
      <c r="J41" s="125"/>
      <c r="K41" s="126">
        <f>IF(ISBLANK(F41),"",COUNTIF(F41:J41,"&gt;=0"))</f>
        <v>3</v>
      </c>
      <c r="L41" s="127">
        <f>IF(ISBLANK(F41),"",IF(LEFT(F41)="-",1,0)+IF(LEFT(G41)="-",1,0)+IF(LEFT(H41)="-",1,0)+IF(LEFT(I41)="-",1,0)+IF(LEFT(J41)="-",1,0))</f>
        <v>1</v>
      </c>
      <c r="M41" s="128">
        <f t="shared" ref="M41:M45" si="1">IF(K41=3,1,"")</f>
        <v>1</v>
      </c>
      <c r="N41" s="129" t="str">
        <f t="shared" ref="N41:N45" si="2">IF(L41=3,1,"")</f>
        <v/>
      </c>
    </row>
    <row r="42" spans="2:14">
      <c r="B42" s="121" t="s">
        <v>275</v>
      </c>
      <c r="C42" s="182" t="str">
        <f>IF(C35&gt;"",C35&amp;" - "&amp;G35,"")</f>
        <v>Mia Kellow - Polina Levkina</v>
      </c>
      <c r="D42" s="182"/>
      <c r="E42" s="123"/>
      <c r="F42" s="124">
        <v>11</v>
      </c>
      <c r="G42" s="124">
        <v>4</v>
      </c>
      <c r="H42" s="124">
        <v>-6</v>
      </c>
      <c r="I42" s="124">
        <v>8</v>
      </c>
      <c r="J42" s="130"/>
      <c r="K42" s="114">
        <f>IF(ISBLANK(F42),"",COUNTIF(F42:J42,"&gt;=0"))</f>
        <v>3</v>
      </c>
      <c r="L42" s="131">
        <f>IF(ISBLANK(F42),"",IF(LEFT(F42)="-",1,0)+IF(LEFT(G42)="-",1,0)+IF(LEFT(H42)="-",1,0)+IF(LEFT(I42)="-",1,0)+IF(LEFT(J42)="-",1,0))</f>
        <v>1</v>
      </c>
      <c r="M42" s="132">
        <f t="shared" si="1"/>
        <v>1</v>
      </c>
      <c r="N42" s="133" t="str">
        <f t="shared" si="2"/>
        <v/>
      </c>
    </row>
    <row r="43" spans="2:14">
      <c r="B43" s="134" t="s">
        <v>292</v>
      </c>
      <c r="C43" s="122" t="str">
        <f>IF(C37&gt;"",C37&amp;" / "&amp;C38,"")</f>
        <v>Jaimielee Enriquez / Elina Veidenbaum</v>
      </c>
      <c r="D43" s="122" t="str">
        <f>IF(G37&gt;"",G37&amp;" / "&amp;G38,"")</f>
        <v>Eleonoora Roosioks / Polina Levkina</v>
      </c>
      <c r="E43" s="135"/>
      <c r="F43" s="124">
        <v>8</v>
      </c>
      <c r="G43" s="124">
        <v>-9</v>
      </c>
      <c r="H43" s="124">
        <v>-8</v>
      </c>
      <c r="I43" s="124">
        <v>-8</v>
      </c>
      <c r="J43" s="130"/>
      <c r="K43" s="114">
        <f>IF(ISBLANK(F43),"",COUNTIF(F43:J43,"&gt;=0"))</f>
        <v>1</v>
      </c>
      <c r="L43" s="131">
        <f>IF(ISBLANK(F43),"",IF(LEFT(F43)="-",1,0)+IF(LEFT(G43)="-",1,0)+IF(LEFT(H43)="-",1,0)+IF(LEFT(I43)="-",1,0)+IF(LEFT(J43)="-",1,0))</f>
        <v>3</v>
      </c>
      <c r="M43" s="132" t="str">
        <f t="shared" si="1"/>
        <v/>
      </c>
      <c r="N43" s="133">
        <f t="shared" si="2"/>
        <v>1</v>
      </c>
    </row>
    <row r="44" spans="2:14">
      <c r="B44" s="121" t="s">
        <v>277</v>
      </c>
      <c r="C44" s="182" t="str">
        <f>IF(C34&gt;"",C34&amp;" - "&amp;G35,"")</f>
        <v>Jaimielee Enriquez - Polina Levkina</v>
      </c>
      <c r="D44" s="182"/>
      <c r="E44" s="123"/>
      <c r="F44" s="124">
        <v>-7</v>
      </c>
      <c r="G44" s="124">
        <v>10</v>
      </c>
      <c r="H44" s="124">
        <v>7</v>
      </c>
      <c r="I44" s="124">
        <v>8</v>
      </c>
      <c r="J44" s="130"/>
      <c r="K44" s="114">
        <f>IF(ISBLANK(F44),"",COUNTIF(F44:J44,"&gt;=0"))</f>
        <v>3</v>
      </c>
      <c r="L44" s="131">
        <f>IF(ISBLANK(F44),"",IF(LEFT(F44)="-",1,0)+IF(LEFT(G44)="-",1,0)+IF(LEFT(H44)="-",1,0)+IF(LEFT(I44)="-",1,0)+IF(LEFT(J44)="-",1,0))</f>
        <v>1</v>
      </c>
      <c r="M44" s="132">
        <f t="shared" si="1"/>
        <v>1</v>
      </c>
      <c r="N44" s="133" t="str">
        <f t="shared" si="2"/>
        <v/>
      </c>
    </row>
    <row r="45" spans="2:14" ht="15" thickBot="1">
      <c r="B45" s="121" t="s">
        <v>278</v>
      </c>
      <c r="C45" s="182" t="str">
        <f>IF(C35&gt;"",C35&amp;" - "&amp;G34,"")</f>
        <v>Mia Kellow - Eleonoora Roosioks</v>
      </c>
      <c r="D45" s="182"/>
      <c r="E45" s="123"/>
      <c r="F45" s="124"/>
      <c r="G45" s="124"/>
      <c r="H45" s="124"/>
      <c r="I45" s="124"/>
      <c r="J45" s="130"/>
      <c r="K45" s="117" t="str">
        <f>IF(ISBLANK(F45),"",COUNTIF(F45:J45,"&gt;=0"))</f>
        <v/>
      </c>
      <c r="L45" s="136" t="str">
        <f>IF(ISBLANK(F45),"",IF(LEFT(F45)="-",1,0)+IF(LEFT(G45)="-",1,0)+IF(LEFT(H45)="-",1,0)+IF(LEFT(I45)="-",1,0)+IF(LEFT(J45)="-",1,0))</f>
        <v/>
      </c>
      <c r="M45" s="137" t="str">
        <f t="shared" si="1"/>
        <v/>
      </c>
      <c r="N45" s="138" t="str">
        <f t="shared" si="2"/>
        <v/>
      </c>
    </row>
    <row r="46" spans="2:14" ht="18.600000000000001" thickBot="1">
      <c r="B46" s="101"/>
      <c r="F46" s="139"/>
      <c r="G46" s="139"/>
      <c r="H46" s="139"/>
      <c r="I46" s="183" t="s">
        <v>279</v>
      </c>
      <c r="J46" s="183"/>
      <c r="K46" s="140">
        <f>COUNTIF(K41:K45,"=3")</f>
        <v>3</v>
      </c>
      <c r="L46" s="141">
        <f>COUNTIF(L41:L45,"=3")</f>
        <v>1</v>
      </c>
      <c r="M46" s="142">
        <f>SUM(M41:M45)</f>
        <v>3</v>
      </c>
      <c r="N46" s="143">
        <f>SUM(N41:N45)</f>
        <v>1</v>
      </c>
    </row>
    <row r="47" spans="2:14">
      <c r="B47" s="144" t="s">
        <v>280</v>
      </c>
      <c r="N47" s="105"/>
    </row>
    <row r="48" spans="2:14">
      <c r="B48" s="145" t="s">
        <v>281</v>
      </c>
      <c r="D48" s="146" t="s">
        <v>282</v>
      </c>
      <c r="F48" s="146" t="s">
        <v>18</v>
      </c>
      <c r="G48" s="146"/>
      <c r="H48" s="147"/>
      <c r="J48" s="184" t="s">
        <v>283</v>
      </c>
      <c r="K48" s="184"/>
      <c r="L48" s="184"/>
      <c r="M48" s="184"/>
      <c r="N48" s="185"/>
    </row>
    <row r="49" spans="2:14" ht="21.6" thickBot="1">
      <c r="B49" s="186"/>
      <c r="C49" s="187"/>
      <c r="D49" s="187"/>
      <c r="E49" s="139"/>
      <c r="F49" s="187"/>
      <c r="G49" s="187"/>
      <c r="H49" s="187"/>
      <c r="I49" s="187"/>
      <c r="J49" s="188" t="str">
        <f>IF(M46=3,C33,IF(N46=3,G33,""))</f>
        <v>TIP-70</v>
      </c>
      <c r="K49" s="188"/>
      <c r="L49" s="188"/>
      <c r="M49" s="188"/>
      <c r="N49" s="189"/>
    </row>
    <row r="50" spans="2:14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50"/>
    </row>
    <row r="54" spans="2:14">
      <c r="B54" s="96"/>
      <c r="C54" s="97"/>
      <c r="D54" s="97"/>
      <c r="E54" s="97"/>
      <c r="F54" s="98"/>
      <c r="G54" s="99" t="s">
        <v>256</v>
      </c>
      <c r="H54" s="100"/>
      <c r="I54" s="198"/>
      <c r="J54" s="198"/>
      <c r="K54" s="198"/>
      <c r="L54" s="198"/>
      <c r="M54" s="198"/>
      <c r="N54" s="199"/>
    </row>
    <row r="55" spans="2:14">
      <c r="B55" s="101"/>
      <c r="C55" s="59" t="s">
        <v>257</v>
      </c>
      <c r="D55" s="59"/>
      <c r="F55" s="54"/>
      <c r="G55" s="99" t="s">
        <v>258</v>
      </c>
      <c r="H55" s="102"/>
      <c r="I55" s="198"/>
      <c r="J55" s="198"/>
      <c r="K55" s="198"/>
      <c r="L55" s="198"/>
      <c r="M55" s="198"/>
      <c r="N55" s="199"/>
    </row>
    <row r="56" spans="2:14" ht="15.6">
      <c r="B56" s="101"/>
      <c r="C56" s="103" t="s">
        <v>287</v>
      </c>
      <c r="D56" s="103"/>
      <c r="F56" s="54"/>
      <c r="G56" s="99" t="s">
        <v>259</v>
      </c>
      <c r="H56" s="102"/>
      <c r="I56" s="198"/>
      <c r="J56" s="198"/>
      <c r="K56" s="198"/>
      <c r="L56" s="198"/>
      <c r="M56" s="198"/>
      <c r="N56" s="199"/>
    </row>
    <row r="57" spans="2:14" ht="15.6">
      <c r="B57" s="101"/>
      <c r="C57" t="s">
        <v>288</v>
      </c>
      <c r="D57" s="103"/>
      <c r="F57" s="54"/>
      <c r="G57" s="99" t="s">
        <v>289</v>
      </c>
      <c r="H57" s="102"/>
      <c r="I57" s="198"/>
      <c r="J57" s="198"/>
      <c r="K57" s="198"/>
      <c r="L57" s="198"/>
      <c r="M57" s="198"/>
      <c r="N57" s="199"/>
    </row>
    <row r="58" spans="2:14" ht="15" thickBot="1">
      <c r="B58" s="101"/>
      <c r="N58" s="105"/>
    </row>
    <row r="59" spans="2:14">
      <c r="B59" s="106" t="s">
        <v>263</v>
      </c>
      <c r="C59" s="200" t="s">
        <v>296</v>
      </c>
      <c r="D59" s="200"/>
      <c r="E59" s="107"/>
      <c r="F59" s="108" t="s">
        <v>264</v>
      </c>
      <c r="G59" s="200" t="s">
        <v>306</v>
      </c>
      <c r="H59" s="200"/>
      <c r="I59" s="200"/>
      <c r="J59" s="200"/>
      <c r="K59" s="200"/>
      <c r="L59" s="200"/>
      <c r="M59" s="200"/>
      <c r="N59" s="201"/>
    </row>
    <row r="60" spans="2:14">
      <c r="B60" s="109" t="s">
        <v>265</v>
      </c>
      <c r="C60" s="190" t="s">
        <v>309</v>
      </c>
      <c r="D60" s="190"/>
      <c r="E60" s="110"/>
      <c r="F60" s="111" t="s">
        <v>266</v>
      </c>
      <c r="G60" s="190" t="s">
        <v>313</v>
      </c>
      <c r="H60" s="190"/>
      <c r="I60" s="190"/>
      <c r="J60" s="190"/>
      <c r="K60" s="190"/>
      <c r="L60" s="190"/>
      <c r="M60" s="190"/>
      <c r="N60" s="191"/>
    </row>
    <row r="61" spans="2:14">
      <c r="B61" s="109" t="s">
        <v>267</v>
      </c>
      <c r="C61" s="190" t="s">
        <v>308</v>
      </c>
      <c r="D61" s="190"/>
      <c r="E61" s="110"/>
      <c r="F61" s="111" t="s">
        <v>268</v>
      </c>
      <c r="G61" s="190" t="s">
        <v>314</v>
      </c>
      <c r="H61" s="190"/>
      <c r="I61" s="190"/>
      <c r="J61" s="190"/>
      <c r="K61" s="190"/>
      <c r="L61" s="190"/>
      <c r="M61" s="190"/>
      <c r="N61" s="191"/>
    </row>
    <row r="62" spans="2:14">
      <c r="B62" s="195" t="s">
        <v>290</v>
      </c>
      <c r="C62" s="196"/>
      <c r="D62" s="196"/>
      <c r="E62" s="112"/>
      <c r="F62" s="196" t="s">
        <v>290</v>
      </c>
      <c r="G62" s="196"/>
      <c r="H62" s="196"/>
      <c r="I62" s="196"/>
      <c r="J62" s="196"/>
      <c r="K62" s="196"/>
      <c r="L62" s="196"/>
      <c r="M62" s="196"/>
      <c r="N62" s="197"/>
    </row>
    <row r="63" spans="2:14">
      <c r="B63" s="113" t="s">
        <v>291</v>
      </c>
      <c r="C63" s="190" t="s">
        <v>309</v>
      </c>
      <c r="D63" s="190"/>
      <c r="E63" s="110"/>
      <c r="F63" s="114" t="s">
        <v>291</v>
      </c>
      <c r="G63" s="190" t="s">
        <v>313</v>
      </c>
      <c r="H63" s="190"/>
      <c r="I63" s="190"/>
      <c r="J63" s="190"/>
      <c r="K63" s="190"/>
      <c r="L63" s="190"/>
      <c r="M63" s="190"/>
      <c r="N63" s="191"/>
    </row>
    <row r="64" spans="2:14" ht="15" thickBot="1">
      <c r="B64" s="115" t="s">
        <v>291</v>
      </c>
      <c r="C64" s="192" t="s">
        <v>308</v>
      </c>
      <c r="D64" s="192"/>
      <c r="E64" s="116"/>
      <c r="F64" s="117" t="s">
        <v>291</v>
      </c>
      <c r="G64" s="192" t="s">
        <v>314</v>
      </c>
      <c r="H64" s="192"/>
      <c r="I64" s="192"/>
      <c r="J64" s="192"/>
      <c r="K64" s="192"/>
      <c r="L64" s="192"/>
      <c r="M64" s="192"/>
      <c r="N64" s="193"/>
    </row>
    <row r="65" spans="2:14">
      <c r="B65" s="101"/>
      <c r="N65" s="105"/>
    </row>
    <row r="66" spans="2:14" ht="15" thickBot="1">
      <c r="B66" s="118" t="s">
        <v>271</v>
      </c>
      <c r="F66" s="119">
        <v>1</v>
      </c>
      <c r="G66" s="119">
        <v>2</v>
      </c>
      <c r="H66" s="119">
        <v>3</v>
      </c>
      <c r="I66" s="119">
        <v>4</v>
      </c>
      <c r="J66" s="119">
        <v>5</v>
      </c>
      <c r="K66" s="194" t="s">
        <v>4</v>
      </c>
      <c r="L66" s="194"/>
      <c r="M66" s="119" t="s">
        <v>272</v>
      </c>
      <c r="N66" s="120" t="s">
        <v>273</v>
      </c>
    </row>
    <row r="67" spans="2:14">
      <c r="B67" s="121" t="s">
        <v>274</v>
      </c>
      <c r="C67" s="182" t="str">
        <f>IF(C60&gt;"",C60&amp;" - "&amp;G60,"")</f>
        <v>Alisa Sinishin - Eleonoora Roosioks</v>
      </c>
      <c r="D67" s="182"/>
      <c r="E67" s="123"/>
      <c r="F67" s="124">
        <v>10</v>
      </c>
      <c r="G67" s="124">
        <v>5</v>
      </c>
      <c r="H67" s="124">
        <v>-6</v>
      </c>
      <c r="I67" s="124">
        <v>9</v>
      </c>
      <c r="J67" s="125"/>
      <c r="K67" s="126">
        <f>IF(ISBLANK(F67),"",COUNTIF(F67:J67,"&gt;=0"))</f>
        <v>3</v>
      </c>
      <c r="L67" s="127">
        <f>IF(ISBLANK(F67),"",IF(LEFT(F67)="-",1,0)+IF(LEFT(G67)="-",1,0)+IF(LEFT(H67)="-",1,0)+IF(LEFT(I67)="-",1,0)+IF(LEFT(J67)="-",1,0))</f>
        <v>1</v>
      </c>
      <c r="M67" s="128">
        <f t="shared" ref="M67:M71" si="3">IF(K67=3,1,"")</f>
        <v>1</v>
      </c>
      <c r="N67" s="129" t="str">
        <f t="shared" ref="N67:N71" si="4">IF(L67=3,1,"")</f>
        <v/>
      </c>
    </row>
    <row r="68" spans="2:14">
      <c r="B68" s="121" t="s">
        <v>275</v>
      </c>
      <c r="C68" s="182" t="str">
        <f>IF(C61&gt;"",C61&amp;" - "&amp;G61,"")</f>
        <v>Alexandra Seppänen - Polina Levkina</v>
      </c>
      <c r="D68" s="182"/>
      <c r="E68" s="123"/>
      <c r="F68" s="124">
        <v>-13</v>
      </c>
      <c r="G68" s="124">
        <v>-5</v>
      </c>
      <c r="H68" s="124">
        <v>-6</v>
      </c>
      <c r="I68" s="124"/>
      <c r="J68" s="130"/>
      <c r="K68" s="114">
        <f>IF(ISBLANK(F68),"",COUNTIF(F68:J68,"&gt;=0"))</f>
        <v>0</v>
      </c>
      <c r="L68" s="131">
        <f>IF(ISBLANK(F68),"",IF(LEFT(F68)="-",1,0)+IF(LEFT(G68)="-",1,0)+IF(LEFT(H68)="-",1,0)+IF(LEFT(I68)="-",1,0)+IF(LEFT(J68)="-",1,0))</f>
        <v>3</v>
      </c>
      <c r="M68" s="132" t="str">
        <f t="shared" si="3"/>
        <v/>
      </c>
      <c r="N68" s="133">
        <f t="shared" si="4"/>
        <v>1</v>
      </c>
    </row>
    <row r="69" spans="2:14">
      <c r="B69" s="134" t="s">
        <v>292</v>
      </c>
      <c r="C69" s="122" t="str">
        <f>IF(C63&gt;"",C63&amp;" / "&amp;C64,"")</f>
        <v>Alisa Sinishin / Alexandra Seppänen</v>
      </c>
      <c r="D69" s="122" t="str">
        <f>IF(G63&gt;"",G63&amp;" / "&amp;G64,"")</f>
        <v>Eleonoora Roosioks / Polina Levkina</v>
      </c>
      <c r="E69" s="135"/>
      <c r="F69" s="124">
        <v>8</v>
      </c>
      <c r="G69" s="124">
        <v>-12</v>
      </c>
      <c r="H69" s="124">
        <v>-5</v>
      </c>
      <c r="I69" s="124">
        <v>-6</v>
      </c>
      <c r="J69" s="130"/>
      <c r="K69" s="114">
        <f>IF(ISBLANK(F69),"",COUNTIF(F69:J69,"&gt;=0"))</f>
        <v>1</v>
      </c>
      <c r="L69" s="131">
        <f>IF(ISBLANK(F69),"",IF(LEFT(F69)="-",1,0)+IF(LEFT(G69)="-",1,0)+IF(LEFT(H69)="-",1,0)+IF(LEFT(I69)="-",1,0)+IF(LEFT(J69)="-",1,0))</f>
        <v>3</v>
      </c>
      <c r="M69" s="132" t="str">
        <f t="shared" si="3"/>
        <v/>
      </c>
      <c r="N69" s="133">
        <f t="shared" si="4"/>
        <v>1</v>
      </c>
    </row>
    <row r="70" spans="2:14">
      <c r="B70" s="121" t="s">
        <v>277</v>
      </c>
      <c r="C70" s="182" t="str">
        <f>IF(C60&gt;"",C60&amp;" - "&amp;G61,"")</f>
        <v>Alisa Sinishin - Polina Levkina</v>
      </c>
      <c r="D70" s="182"/>
      <c r="E70" s="123"/>
      <c r="F70" s="124">
        <v>6</v>
      </c>
      <c r="G70" s="124">
        <v>-4</v>
      </c>
      <c r="H70" s="124">
        <v>-4</v>
      </c>
      <c r="I70" s="124">
        <v>-10</v>
      </c>
      <c r="J70" s="130"/>
      <c r="K70" s="114">
        <f>IF(ISBLANK(F70),"",COUNTIF(F70:J70,"&gt;=0"))</f>
        <v>1</v>
      </c>
      <c r="L70" s="131">
        <f>IF(ISBLANK(F70),"",IF(LEFT(F70)="-",1,0)+IF(LEFT(G70)="-",1,0)+IF(LEFT(H70)="-",1,0)+IF(LEFT(I70)="-",1,0)+IF(LEFT(J70)="-",1,0))</f>
        <v>3</v>
      </c>
      <c r="M70" s="132" t="str">
        <f t="shared" si="3"/>
        <v/>
      </c>
      <c r="N70" s="133">
        <f t="shared" si="4"/>
        <v>1</v>
      </c>
    </row>
    <row r="71" spans="2:14" ht="15" thickBot="1">
      <c r="B71" s="121" t="s">
        <v>278</v>
      </c>
      <c r="C71" s="182" t="str">
        <f>IF(C61&gt;"",C61&amp;" - "&amp;G60,"")</f>
        <v>Alexandra Seppänen - Eleonoora Roosioks</v>
      </c>
      <c r="D71" s="182"/>
      <c r="E71" s="123"/>
      <c r="F71" s="124"/>
      <c r="G71" s="124"/>
      <c r="H71" s="124"/>
      <c r="I71" s="124"/>
      <c r="J71" s="130"/>
      <c r="K71" s="117" t="str">
        <f>IF(ISBLANK(F71),"",COUNTIF(F71:J71,"&gt;=0"))</f>
        <v/>
      </c>
      <c r="L71" s="136" t="str">
        <f>IF(ISBLANK(F71),"",IF(LEFT(F71)="-",1,0)+IF(LEFT(G71)="-",1,0)+IF(LEFT(H71)="-",1,0)+IF(LEFT(I71)="-",1,0)+IF(LEFT(J71)="-",1,0))</f>
        <v/>
      </c>
      <c r="M71" s="137" t="str">
        <f t="shared" si="3"/>
        <v/>
      </c>
      <c r="N71" s="138" t="str">
        <f t="shared" si="4"/>
        <v/>
      </c>
    </row>
    <row r="72" spans="2:14" ht="18.600000000000001" thickBot="1">
      <c r="B72" s="101"/>
      <c r="F72" s="139"/>
      <c r="G72" s="139"/>
      <c r="H72" s="139"/>
      <c r="I72" s="183" t="s">
        <v>279</v>
      </c>
      <c r="J72" s="183"/>
      <c r="K72" s="140">
        <f>COUNTIF(K67:K71,"=3")</f>
        <v>1</v>
      </c>
      <c r="L72" s="141">
        <f>COUNTIF(L67:L71,"=3")</f>
        <v>3</v>
      </c>
      <c r="M72" s="142">
        <f>SUM(M67:M71)</f>
        <v>1</v>
      </c>
      <c r="N72" s="143">
        <f>SUM(N67:N71)</f>
        <v>3</v>
      </c>
    </row>
    <row r="73" spans="2:14">
      <c r="B73" s="144" t="s">
        <v>280</v>
      </c>
      <c r="N73" s="105"/>
    </row>
    <row r="74" spans="2:14">
      <c r="B74" s="145" t="s">
        <v>281</v>
      </c>
      <c r="D74" s="146" t="s">
        <v>282</v>
      </c>
      <c r="F74" s="146" t="s">
        <v>18</v>
      </c>
      <c r="G74" s="146"/>
      <c r="H74" s="147"/>
      <c r="J74" s="184" t="s">
        <v>283</v>
      </c>
      <c r="K74" s="184"/>
      <c r="L74" s="184"/>
      <c r="M74" s="184"/>
      <c r="N74" s="185"/>
    </row>
    <row r="75" spans="2:14" ht="21.6" thickBot="1">
      <c r="B75" s="186"/>
      <c r="C75" s="187"/>
      <c r="D75" s="187"/>
      <c r="E75" s="139"/>
      <c r="F75" s="187"/>
      <c r="G75" s="187"/>
      <c r="H75" s="187"/>
      <c r="I75" s="187"/>
      <c r="J75" s="188" t="str">
        <f>IF(M72=3,C59,IF(N72=3,G59,""))</f>
        <v>PT ESPOO 2</v>
      </c>
      <c r="K75" s="188"/>
      <c r="L75" s="188"/>
      <c r="M75" s="188"/>
      <c r="N75" s="189"/>
    </row>
    <row r="76" spans="2:14">
      <c r="B76" s="14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50"/>
    </row>
    <row r="80" spans="2:14">
      <c r="B80" s="96"/>
      <c r="C80" s="97"/>
      <c r="D80" s="97"/>
      <c r="E80" s="97"/>
      <c r="F80" s="98"/>
      <c r="G80" s="99" t="s">
        <v>256</v>
      </c>
      <c r="H80" s="100"/>
      <c r="I80" s="198"/>
      <c r="J80" s="198"/>
      <c r="K80" s="198"/>
      <c r="L80" s="198"/>
      <c r="M80" s="198"/>
      <c r="N80" s="199"/>
    </row>
    <row r="81" spans="2:14">
      <c r="B81" s="101"/>
      <c r="C81" s="59" t="s">
        <v>257</v>
      </c>
      <c r="D81" s="59"/>
      <c r="F81" s="54"/>
      <c r="G81" s="99" t="s">
        <v>258</v>
      </c>
      <c r="H81" s="102"/>
      <c r="I81" s="198"/>
      <c r="J81" s="198"/>
      <c r="K81" s="198"/>
      <c r="L81" s="198"/>
      <c r="M81" s="198"/>
      <c r="N81" s="199"/>
    </row>
    <row r="82" spans="2:14" ht="15.6">
      <c r="B82" s="101"/>
      <c r="C82" s="103" t="s">
        <v>287</v>
      </c>
      <c r="D82" s="103"/>
      <c r="F82" s="54"/>
      <c r="G82" s="99" t="s">
        <v>259</v>
      </c>
      <c r="H82" s="102"/>
      <c r="I82" s="198"/>
      <c r="J82" s="198"/>
      <c r="K82" s="198"/>
      <c r="L82" s="198"/>
      <c r="M82" s="198"/>
      <c r="N82" s="199"/>
    </row>
    <row r="83" spans="2:14" ht="15.6">
      <c r="B83" s="101"/>
      <c r="C83" t="s">
        <v>288</v>
      </c>
      <c r="D83" s="103"/>
      <c r="F83" s="54"/>
      <c r="G83" s="99" t="s">
        <v>289</v>
      </c>
      <c r="H83" s="102"/>
      <c r="I83" s="198"/>
      <c r="J83" s="198"/>
      <c r="K83" s="198"/>
      <c r="L83" s="198"/>
      <c r="M83" s="198"/>
      <c r="N83" s="199"/>
    </row>
    <row r="84" spans="2:14" ht="15" thickBot="1">
      <c r="B84" s="101"/>
      <c r="N84" s="105"/>
    </row>
    <row r="85" spans="2:14">
      <c r="B85" s="106" t="s">
        <v>263</v>
      </c>
      <c r="C85" s="200" t="s">
        <v>246</v>
      </c>
      <c r="D85" s="200"/>
      <c r="E85" s="107"/>
      <c r="F85" s="108" t="s">
        <v>264</v>
      </c>
      <c r="G85" s="200" t="s">
        <v>41</v>
      </c>
      <c r="H85" s="200"/>
      <c r="I85" s="200"/>
      <c r="J85" s="200"/>
      <c r="K85" s="200"/>
      <c r="L85" s="200"/>
      <c r="M85" s="200"/>
      <c r="N85" s="201"/>
    </row>
    <row r="86" spans="2:14">
      <c r="B86" s="109" t="s">
        <v>265</v>
      </c>
      <c r="C86" s="190" t="s">
        <v>307</v>
      </c>
      <c r="D86" s="190"/>
      <c r="E86" s="110"/>
      <c r="F86" s="111" t="s">
        <v>266</v>
      </c>
      <c r="G86" s="190" t="s">
        <v>133</v>
      </c>
      <c r="H86" s="190"/>
      <c r="I86" s="190"/>
      <c r="J86" s="190"/>
      <c r="K86" s="190"/>
      <c r="L86" s="190"/>
      <c r="M86" s="190"/>
      <c r="N86" s="191"/>
    </row>
    <row r="87" spans="2:14">
      <c r="B87" s="109" t="s">
        <v>267</v>
      </c>
      <c r="C87" s="190" t="s">
        <v>310</v>
      </c>
      <c r="D87" s="190"/>
      <c r="E87" s="110"/>
      <c r="F87" s="111" t="s">
        <v>268</v>
      </c>
      <c r="G87" s="190" t="s">
        <v>315</v>
      </c>
      <c r="H87" s="190"/>
      <c r="I87" s="190"/>
      <c r="J87" s="190"/>
      <c r="K87" s="190"/>
      <c r="L87" s="190"/>
      <c r="M87" s="190"/>
      <c r="N87" s="191"/>
    </row>
    <row r="88" spans="2:14">
      <c r="B88" s="195" t="s">
        <v>290</v>
      </c>
      <c r="C88" s="196"/>
      <c r="D88" s="196"/>
      <c r="E88" s="112"/>
      <c r="F88" s="196" t="s">
        <v>290</v>
      </c>
      <c r="G88" s="196"/>
      <c r="H88" s="196"/>
      <c r="I88" s="196"/>
      <c r="J88" s="196"/>
      <c r="K88" s="196"/>
      <c r="L88" s="196"/>
      <c r="M88" s="196"/>
      <c r="N88" s="197"/>
    </row>
    <row r="89" spans="2:14">
      <c r="B89" s="113" t="s">
        <v>291</v>
      </c>
      <c r="C89" s="190" t="s">
        <v>307</v>
      </c>
      <c r="D89" s="190"/>
      <c r="E89" s="110"/>
      <c r="F89" s="114" t="s">
        <v>291</v>
      </c>
      <c r="G89" s="190" t="s">
        <v>133</v>
      </c>
      <c r="H89" s="190"/>
      <c r="I89" s="190"/>
      <c r="J89" s="190"/>
      <c r="K89" s="190"/>
      <c r="L89" s="190"/>
      <c r="M89" s="190"/>
      <c r="N89" s="191"/>
    </row>
    <row r="90" spans="2:14" ht="15" thickBot="1">
      <c r="B90" s="115" t="s">
        <v>291</v>
      </c>
      <c r="C90" s="192" t="s">
        <v>310</v>
      </c>
      <c r="D90" s="192"/>
      <c r="E90" s="116"/>
      <c r="F90" s="117" t="s">
        <v>291</v>
      </c>
      <c r="G90" s="192" t="s">
        <v>315</v>
      </c>
      <c r="H90" s="192"/>
      <c r="I90" s="192"/>
      <c r="J90" s="192"/>
      <c r="K90" s="192"/>
      <c r="L90" s="192"/>
      <c r="M90" s="192"/>
      <c r="N90" s="193"/>
    </row>
    <row r="91" spans="2:14">
      <c r="B91" s="101"/>
      <c r="N91" s="105"/>
    </row>
    <row r="92" spans="2:14" ht="15" thickBot="1">
      <c r="B92" s="118" t="s">
        <v>271</v>
      </c>
      <c r="F92" s="119">
        <v>1</v>
      </c>
      <c r="G92" s="119">
        <v>2</v>
      </c>
      <c r="H92" s="119">
        <v>3</v>
      </c>
      <c r="I92" s="119">
        <v>4</v>
      </c>
      <c r="J92" s="119">
        <v>5</v>
      </c>
      <c r="K92" s="194" t="s">
        <v>4</v>
      </c>
      <c r="L92" s="194"/>
      <c r="M92" s="119" t="s">
        <v>272</v>
      </c>
      <c r="N92" s="120" t="s">
        <v>273</v>
      </c>
    </row>
    <row r="93" spans="2:14">
      <c r="B93" s="121" t="s">
        <v>274</v>
      </c>
      <c r="C93" s="182" t="str">
        <f>IF(C86&gt;"",C86&amp;" - "&amp;G86,"")</f>
        <v>Emon Das - Mia Kellow</v>
      </c>
      <c r="D93" s="182"/>
      <c r="E93" s="123"/>
      <c r="F93" s="124">
        <v>-6</v>
      </c>
      <c r="G93" s="124">
        <v>7</v>
      </c>
      <c r="H93" s="124">
        <v>-10</v>
      </c>
      <c r="I93" s="124">
        <v>-8</v>
      </c>
      <c r="J93" s="125"/>
      <c r="K93" s="126">
        <f>IF(ISBLANK(F93),"",COUNTIF(F93:J93,"&gt;=0"))</f>
        <v>1</v>
      </c>
      <c r="L93" s="127">
        <f>IF(ISBLANK(F93),"",IF(LEFT(F93)="-",1,0)+IF(LEFT(G93)="-",1,0)+IF(LEFT(H93)="-",1,0)+IF(LEFT(I93)="-",1,0)+IF(LEFT(J93)="-",1,0))</f>
        <v>3</v>
      </c>
      <c r="M93" s="128" t="str">
        <f t="shared" ref="M93:M97" si="5">IF(K93=3,1,"")</f>
        <v/>
      </c>
      <c r="N93" s="129">
        <f t="shared" ref="N93:N97" si="6">IF(L93=3,1,"")</f>
        <v>1</v>
      </c>
    </row>
    <row r="94" spans="2:14">
      <c r="B94" s="121" t="s">
        <v>275</v>
      </c>
      <c r="C94" s="182" t="str">
        <f>IF(C87&gt;"",C87&amp;" - "&amp;G87,"")</f>
        <v>Nitija Thapa - Elina Veidenbaum</v>
      </c>
      <c r="D94" s="182"/>
      <c r="E94" s="123"/>
      <c r="F94" s="124">
        <v>10</v>
      </c>
      <c r="G94" s="124">
        <v>10</v>
      </c>
      <c r="H94" s="124">
        <v>7</v>
      </c>
      <c r="I94" s="124"/>
      <c r="J94" s="130"/>
      <c r="K94" s="114">
        <f>IF(ISBLANK(F94),"",COUNTIF(F94:J94,"&gt;=0"))</f>
        <v>3</v>
      </c>
      <c r="L94" s="131">
        <f>IF(ISBLANK(F94),"",IF(LEFT(F94)="-",1,0)+IF(LEFT(G94)="-",1,0)+IF(LEFT(H94)="-",1,0)+IF(LEFT(I94)="-",1,0)+IF(LEFT(J94)="-",1,0))</f>
        <v>0</v>
      </c>
      <c r="M94" s="132">
        <f t="shared" si="5"/>
        <v>1</v>
      </c>
      <c r="N94" s="133" t="str">
        <f t="shared" si="6"/>
        <v/>
      </c>
    </row>
    <row r="95" spans="2:14">
      <c r="B95" s="134" t="s">
        <v>292</v>
      </c>
      <c r="C95" s="122" t="str">
        <f>IF(C89&gt;"",C89&amp;" / "&amp;C90,"")</f>
        <v>Emon Das / Nitija Thapa</v>
      </c>
      <c r="D95" s="122" t="str">
        <f>IF(G89&gt;"",G89&amp;" / "&amp;G90,"")</f>
        <v>Mia Kellow / Elina Veidenbaum</v>
      </c>
      <c r="E95" s="135"/>
      <c r="F95" s="124">
        <v>-7</v>
      </c>
      <c r="G95" s="124">
        <v>-7</v>
      </c>
      <c r="H95" s="124">
        <v>-5</v>
      </c>
      <c r="I95" s="124"/>
      <c r="J95" s="130"/>
      <c r="K95" s="114">
        <f>IF(ISBLANK(F95),"",COUNTIF(F95:J95,"&gt;=0"))</f>
        <v>0</v>
      </c>
      <c r="L95" s="131">
        <f>IF(ISBLANK(F95),"",IF(LEFT(F95)="-",1,0)+IF(LEFT(G95)="-",1,0)+IF(LEFT(H95)="-",1,0)+IF(LEFT(I95)="-",1,0)+IF(LEFT(J95)="-",1,0))</f>
        <v>3</v>
      </c>
      <c r="M95" s="132" t="str">
        <f t="shared" si="5"/>
        <v/>
      </c>
      <c r="N95" s="133">
        <f t="shared" si="6"/>
        <v>1</v>
      </c>
    </row>
    <row r="96" spans="2:14">
      <c r="B96" s="121" t="s">
        <v>277</v>
      </c>
      <c r="C96" s="182" t="str">
        <f>IF(C86&gt;"",C86&amp;" - "&amp;G87,"")</f>
        <v>Emon Das - Elina Veidenbaum</v>
      </c>
      <c r="D96" s="182"/>
      <c r="E96" s="123"/>
      <c r="F96" s="124">
        <v>6</v>
      </c>
      <c r="G96" s="124">
        <v>9</v>
      </c>
      <c r="H96" s="124">
        <v>-10</v>
      </c>
      <c r="I96" s="124">
        <v>7</v>
      </c>
      <c r="J96" s="130"/>
      <c r="K96" s="114">
        <f>IF(ISBLANK(F96),"",COUNTIF(F96:J96,"&gt;=0"))</f>
        <v>3</v>
      </c>
      <c r="L96" s="131">
        <f>IF(ISBLANK(F96),"",IF(LEFT(F96)="-",1,0)+IF(LEFT(G96)="-",1,0)+IF(LEFT(H96)="-",1,0)+IF(LEFT(I96)="-",1,0)+IF(LEFT(J96)="-",1,0))</f>
        <v>1</v>
      </c>
      <c r="M96" s="132">
        <f t="shared" si="5"/>
        <v>1</v>
      </c>
      <c r="N96" s="133" t="str">
        <f t="shared" si="6"/>
        <v/>
      </c>
    </row>
    <row r="97" spans="2:14" ht="15" thickBot="1">
      <c r="B97" s="121" t="s">
        <v>278</v>
      </c>
      <c r="C97" s="182" t="str">
        <f>IF(C87&gt;"",C87&amp;" - "&amp;G86,"")</f>
        <v>Nitija Thapa - Mia Kellow</v>
      </c>
      <c r="D97" s="182"/>
      <c r="E97" s="123"/>
      <c r="F97" s="124">
        <v>-4</v>
      </c>
      <c r="G97" s="124">
        <v>-6</v>
      </c>
      <c r="H97" s="124">
        <v>-6</v>
      </c>
      <c r="I97" s="124"/>
      <c r="J97" s="130"/>
      <c r="K97" s="117">
        <f>IF(ISBLANK(F97),"",COUNTIF(F97:J97,"&gt;=0"))</f>
        <v>0</v>
      </c>
      <c r="L97" s="136">
        <f>IF(ISBLANK(F97),"",IF(LEFT(F97)="-",1,0)+IF(LEFT(G97)="-",1,0)+IF(LEFT(H97)="-",1,0)+IF(LEFT(I97)="-",1,0)+IF(LEFT(J97)="-",1,0))</f>
        <v>3</v>
      </c>
      <c r="M97" s="137" t="str">
        <f t="shared" si="5"/>
        <v/>
      </c>
      <c r="N97" s="138">
        <f t="shared" si="6"/>
        <v>1</v>
      </c>
    </row>
    <row r="98" spans="2:14" ht="18.600000000000001" thickBot="1">
      <c r="B98" s="101"/>
      <c r="F98" s="139"/>
      <c r="G98" s="139"/>
      <c r="H98" s="139"/>
      <c r="I98" s="183" t="s">
        <v>279</v>
      </c>
      <c r="J98" s="183"/>
      <c r="K98" s="140">
        <f>COUNTIF(K93:K97,"=3")</f>
        <v>2</v>
      </c>
      <c r="L98" s="141">
        <f>COUNTIF(L93:L97,"=3")</f>
        <v>3</v>
      </c>
      <c r="M98" s="142">
        <f>SUM(M93:M97)</f>
        <v>2</v>
      </c>
      <c r="N98" s="143">
        <f>SUM(N93:N97)</f>
        <v>3</v>
      </c>
    </row>
    <row r="99" spans="2:14">
      <c r="B99" s="144" t="s">
        <v>280</v>
      </c>
      <c r="N99" s="105"/>
    </row>
    <row r="100" spans="2:14">
      <c r="B100" s="145" t="s">
        <v>281</v>
      </c>
      <c r="D100" s="146" t="s">
        <v>282</v>
      </c>
      <c r="F100" s="146" t="s">
        <v>18</v>
      </c>
      <c r="G100" s="146"/>
      <c r="H100" s="147"/>
      <c r="J100" s="184" t="s">
        <v>283</v>
      </c>
      <c r="K100" s="184"/>
      <c r="L100" s="184"/>
      <c r="M100" s="184"/>
      <c r="N100" s="185"/>
    </row>
    <row r="101" spans="2:14" ht="21.6" thickBot="1">
      <c r="B101" s="186"/>
      <c r="C101" s="187"/>
      <c r="D101" s="187"/>
      <c r="E101" s="139"/>
      <c r="F101" s="187"/>
      <c r="G101" s="187"/>
      <c r="H101" s="187"/>
      <c r="I101" s="187"/>
      <c r="J101" s="188" t="str">
        <f>IF(M98=3,C85,IF(N98=3,G85,""))</f>
        <v>TIP-70</v>
      </c>
      <c r="K101" s="188"/>
      <c r="L101" s="188"/>
      <c r="M101" s="188"/>
      <c r="N101" s="189"/>
    </row>
    <row r="102" spans="2:14">
      <c r="B102" s="148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50"/>
    </row>
    <row r="106" spans="2:14">
      <c r="B106" s="96"/>
      <c r="C106" s="97"/>
      <c r="D106" s="97"/>
      <c r="E106" s="97"/>
      <c r="F106" s="98"/>
      <c r="G106" s="99" t="s">
        <v>256</v>
      </c>
      <c r="H106" s="100"/>
      <c r="I106" s="198"/>
      <c r="J106" s="198"/>
      <c r="K106" s="198"/>
      <c r="L106" s="198"/>
      <c r="M106" s="198"/>
      <c r="N106" s="199"/>
    </row>
    <row r="107" spans="2:14">
      <c r="B107" s="101"/>
      <c r="C107" s="59" t="s">
        <v>257</v>
      </c>
      <c r="D107" s="59"/>
      <c r="F107" s="54"/>
      <c r="G107" s="99" t="s">
        <v>258</v>
      </c>
      <c r="H107" s="102"/>
      <c r="I107" s="198"/>
      <c r="J107" s="198"/>
      <c r="K107" s="198"/>
      <c r="L107" s="198"/>
      <c r="M107" s="198"/>
      <c r="N107" s="199"/>
    </row>
    <row r="108" spans="2:14" ht="15.6">
      <c r="B108" s="101"/>
      <c r="C108" s="103" t="s">
        <v>287</v>
      </c>
      <c r="D108" s="103"/>
      <c r="F108" s="54"/>
      <c r="G108" s="99" t="s">
        <v>259</v>
      </c>
      <c r="H108" s="102"/>
      <c r="I108" s="198"/>
      <c r="J108" s="198"/>
      <c r="K108" s="198"/>
      <c r="L108" s="198"/>
      <c r="M108" s="198"/>
      <c r="N108" s="199"/>
    </row>
    <row r="109" spans="2:14" ht="15.6">
      <c r="B109" s="101"/>
      <c r="C109" t="s">
        <v>288</v>
      </c>
      <c r="D109" s="103"/>
      <c r="F109" s="54"/>
      <c r="G109" s="99" t="s">
        <v>289</v>
      </c>
      <c r="H109" s="102"/>
      <c r="I109" s="198"/>
      <c r="J109" s="198"/>
      <c r="K109" s="198"/>
      <c r="L109" s="198"/>
      <c r="M109" s="198"/>
      <c r="N109" s="199"/>
    </row>
    <row r="110" spans="2:14" ht="15" thickBot="1">
      <c r="B110" s="101"/>
      <c r="N110" s="105"/>
    </row>
    <row r="111" spans="2:14">
      <c r="B111" s="106" t="s">
        <v>263</v>
      </c>
      <c r="C111" s="200" t="s">
        <v>296</v>
      </c>
      <c r="D111" s="200"/>
      <c r="E111" s="107"/>
      <c r="F111" s="108" t="s">
        <v>264</v>
      </c>
      <c r="G111" s="200" t="s">
        <v>41</v>
      </c>
      <c r="H111" s="200"/>
      <c r="I111" s="200"/>
      <c r="J111" s="200"/>
      <c r="K111" s="200"/>
      <c r="L111" s="200"/>
      <c r="M111" s="200"/>
      <c r="N111" s="201"/>
    </row>
    <row r="112" spans="2:14">
      <c r="B112" s="109" t="s">
        <v>265</v>
      </c>
      <c r="C112" s="190" t="s">
        <v>309</v>
      </c>
      <c r="D112" s="190"/>
      <c r="E112" s="110"/>
      <c r="F112" s="111" t="s">
        <v>266</v>
      </c>
      <c r="G112" s="190" t="s">
        <v>354</v>
      </c>
      <c r="H112" s="190"/>
      <c r="I112" s="190"/>
      <c r="J112" s="190"/>
      <c r="K112" s="190"/>
      <c r="L112" s="190"/>
      <c r="M112" s="190"/>
      <c r="N112" s="191"/>
    </row>
    <row r="113" spans="2:14">
      <c r="B113" s="109" t="s">
        <v>267</v>
      </c>
      <c r="C113" s="190" t="s">
        <v>308</v>
      </c>
      <c r="D113" s="190"/>
      <c r="E113" s="110"/>
      <c r="F113" s="111" t="s">
        <v>268</v>
      </c>
      <c r="G113" s="190" t="s">
        <v>133</v>
      </c>
      <c r="H113" s="190"/>
      <c r="I113" s="190"/>
      <c r="J113" s="190"/>
      <c r="K113" s="190"/>
      <c r="L113" s="190"/>
      <c r="M113" s="190"/>
      <c r="N113" s="191"/>
    </row>
    <row r="114" spans="2:14">
      <c r="B114" s="195" t="s">
        <v>290</v>
      </c>
      <c r="C114" s="196"/>
      <c r="D114" s="196"/>
      <c r="E114" s="112"/>
      <c r="F114" s="196" t="s">
        <v>290</v>
      </c>
      <c r="G114" s="196"/>
      <c r="H114" s="196"/>
      <c r="I114" s="196"/>
      <c r="J114" s="196"/>
      <c r="K114" s="196"/>
      <c r="L114" s="196"/>
      <c r="M114" s="196"/>
      <c r="N114" s="197"/>
    </row>
    <row r="115" spans="2:14">
      <c r="B115" s="113" t="s">
        <v>291</v>
      </c>
      <c r="C115" s="190" t="s">
        <v>309</v>
      </c>
      <c r="D115" s="190"/>
      <c r="E115" s="110"/>
      <c r="F115" s="114" t="s">
        <v>291</v>
      </c>
      <c r="G115" s="190" t="s">
        <v>133</v>
      </c>
      <c r="H115" s="190"/>
      <c r="I115" s="190"/>
      <c r="J115" s="190"/>
      <c r="K115" s="190"/>
      <c r="L115" s="190"/>
      <c r="M115" s="190"/>
      <c r="N115" s="191"/>
    </row>
    <row r="116" spans="2:14" ht="15" thickBot="1">
      <c r="B116" s="115" t="s">
        <v>291</v>
      </c>
      <c r="C116" s="192" t="s">
        <v>308</v>
      </c>
      <c r="D116" s="192"/>
      <c r="E116" s="116"/>
      <c r="F116" s="117" t="s">
        <v>291</v>
      </c>
      <c r="G116" s="192" t="s">
        <v>332</v>
      </c>
      <c r="H116" s="192"/>
      <c r="I116" s="192"/>
      <c r="J116" s="192"/>
      <c r="K116" s="192"/>
      <c r="L116" s="192"/>
      <c r="M116" s="192"/>
      <c r="N116" s="193"/>
    </row>
    <row r="117" spans="2:14">
      <c r="B117" s="101"/>
      <c r="N117" s="105"/>
    </row>
    <row r="118" spans="2:14" ht="15" thickBot="1">
      <c r="B118" s="118" t="s">
        <v>271</v>
      </c>
      <c r="F118" s="119">
        <v>1</v>
      </c>
      <c r="G118" s="119">
        <v>2</v>
      </c>
      <c r="H118" s="119">
        <v>3</v>
      </c>
      <c r="I118" s="119">
        <v>4</v>
      </c>
      <c r="J118" s="119">
        <v>5</v>
      </c>
      <c r="K118" s="194" t="s">
        <v>4</v>
      </c>
      <c r="L118" s="194"/>
      <c r="M118" s="119" t="s">
        <v>272</v>
      </c>
      <c r="N118" s="120" t="s">
        <v>273</v>
      </c>
    </row>
    <row r="119" spans="2:14">
      <c r="B119" s="121" t="s">
        <v>274</v>
      </c>
      <c r="C119" s="182" t="str">
        <f>IF(C112&gt;"",C112&amp;" - "&amp;G112,"")</f>
        <v>Alisa Sinishin - Jamielee Enriquez</v>
      </c>
      <c r="D119" s="182"/>
      <c r="E119" s="123"/>
      <c r="F119" s="124">
        <v>-8</v>
      </c>
      <c r="G119" s="124">
        <v>7</v>
      </c>
      <c r="H119" s="124">
        <v>-10</v>
      </c>
      <c r="I119" s="124">
        <v>-11</v>
      </c>
      <c r="J119" s="125"/>
      <c r="K119" s="126">
        <f>IF(ISBLANK(F119),"",COUNTIF(F119:J119,"&gt;=0"))</f>
        <v>1</v>
      </c>
      <c r="L119" s="127">
        <f>IF(ISBLANK(F119),"",IF(LEFT(F119)="-",1,0)+IF(LEFT(G119)="-",1,0)+IF(LEFT(H119)="-",1,0)+IF(LEFT(I119)="-",1,0)+IF(LEFT(J119)="-",1,0))</f>
        <v>3</v>
      </c>
      <c r="M119" s="128" t="str">
        <f t="shared" ref="M119:M123" si="7">IF(K119=3,1,"")</f>
        <v/>
      </c>
      <c r="N119" s="129">
        <f t="shared" ref="N119:N123" si="8">IF(L119=3,1,"")</f>
        <v>1</v>
      </c>
    </row>
    <row r="120" spans="2:14">
      <c r="B120" s="121" t="s">
        <v>275</v>
      </c>
      <c r="C120" s="182" t="str">
        <f>IF(C113&gt;"",C113&amp;" - "&amp;G113,"")</f>
        <v>Alexandra Seppänen - Mia Kellow</v>
      </c>
      <c r="D120" s="182"/>
      <c r="E120" s="123"/>
      <c r="F120" s="124">
        <v>-5</v>
      </c>
      <c r="G120" s="124">
        <v>-7</v>
      </c>
      <c r="H120" s="124">
        <v>-3</v>
      </c>
      <c r="I120" s="124"/>
      <c r="J120" s="130"/>
      <c r="K120" s="114">
        <f>IF(ISBLANK(F120),"",COUNTIF(F120:J120,"&gt;=0"))</f>
        <v>0</v>
      </c>
      <c r="L120" s="131">
        <f>IF(ISBLANK(F120),"",IF(LEFT(F120)="-",1,0)+IF(LEFT(G120)="-",1,0)+IF(LEFT(H120)="-",1,0)+IF(LEFT(I120)="-",1,0)+IF(LEFT(J120)="-",1,0))</f>
        <v>3</v>
      </c>
      <c r="M120" s="132" t="str">
        <f t="shared" si="7"/>
        <v/>
      </c>
      <c r="N120" s="133">
        <f t="shared" si="8"/>
        <v>1</v>
      </c>
    </row>
    <row r="121" spans="2:14">
      <c r="B121" s="134" t="s">
        <v>292</v>
      </c>
      <c r="C121" s="122" t="str">
        <f>IF(C115&gt;"",C115&amp;" / "&amp;C116,"")</f>
        <v>Alisa Sinishin / Alexandra Seppänen</v>
      </c>
      <c r="D121" s="122" t="str">
        <f>IF(G115&gt;"",G115&amp;" / "&amp;G116,"")</f>
        <v>Mia Kellow / ElinaVeidenbaum</v>
      </c>
      <c r="E121" s="135"/>
      <c r="F121" s="124">
        <v>10</v>
      </c>
      <c r="G121" s="124">
        <v>4</v>
      </c>
      <c r="H121" s="124">
        <v>8</v>
      </c>
      <c r="I121" s="124"/>
      <c r="J121" s="130"/>
      <c r="K121" s="114">
        <f>IF(ISBLANK(F121),"",COUNTIF(F121:J121,"&gt;=0"))</f>
        <v>3</v>
      </c>
      <c r="L121" s="131">
        <f>IF(ISBLANK(F121),"",IF(LEFT(F121)="-",1,0)+IF(LEFT(G121)="-",1,0)+IF(LEFT(H121)="-",1,0)+IF(LEFT(I121)="-",1,0)+IF(LEFT(J121)="-",1,0))</f>
        <v>0</v>
      </c>
      <c r="M121" s="132">
        <f t="shared" si="7"/>
        <v>1</v>
      </c>
      <c r="N121" s="133" t="str">
        <f t="shared" si="8"/>
        <v/>
      </c>
    </row>
    <row r="122" spans="2:14">
      <c r="B122" s="121" t="s">
        <v>277</v>
      </c>
      <c r="C122" s="182" t="str">
        <f>IF(C112&gt;"",C112&amp;" - "&amp;G113,"")</f>
        <v>Alisa Sinishin - Mia Kellow</v>
      </c>
      <c r="D122" s="182"/>
      <c r="E122" s="123"/>
      <c r="F122" s="124">
        <v>-8</v>
      </c>
      <c r="G122" s="124">
        <v>-4</v>
      </c>
      <c r="H122" s="124">
        <v>3</v>
      </c>
      <c r="I122" s="124">
        <v>-5</v>
      </c>
      <c r="J122" s="130"/>
      <c r="K122" s="114">
        <f>IF(ISBLANK(F122),"",COUNTIF(F122:J122,"&gt;=0"))</f>
        <v>1</v>
      </c>
      <c r="L122" s="131">
        <f>IF(ISBLANK(F122),"",IF(LEFT(F122)="-",1,0)+IF(LEFT(G122)="-",1,0)+IF(LEFT(H122)="-",1,0)+IF(LEFT(I122)="-",1,0)+IF(LEFT(J122)="-",1,0))</f>
        <v>3</v>
      </c>
      <c r="M122" s="132" t="str">
        <f t="shared" si="7"/>
        <v/>
      </c>
      <c r="N122" s="133">
        <f t="shared" si="8"/>
        <v>1</v>
      </c>
    </row>
    <row r="123" spans="2:14" ht="15" thickBot="1">
      <c r="B123" s="121" t="s">
        <v>278</v>
      </c>
      <c r="C123" s="182" t="str">
        <f>IF(C113&gt;"",C113&amp;" - "&amp;G112,"")</f>
        <v>Alexandra Seppänen - Jamielee Enriquez</v>
      </c>
      <c r="D123" s="182"/>
      <c r="E123" s="123"/>
      <c r="F123" s="124"/>
      <c r="G123" s="124"/>
      <c r="H123" s="124"/>
      <c r="I123" s="124"/>
      <c r="J123" s="130"/>
      <c r="K123" s="117" t="str">
        <f>IF(ISBLANK(F123),"",COUNTIF(F123:J123,"&gt;=0"))</f>
        <v/>
      </c>
      <c r="L123" s="136" t="str">
        <f>IF(ISBLANK(F123),"",IF(LEFT(F123)="-",1,0)+IF(LEFT(G123)="-",1,0)+IF(LEFT(H123)="-",1,0)+IF(LEFT(I123)="-",1,0)+IF(LEFT(J123)="-",1,0))</f>
        <v/>
      </c>
      <c r="M123" s="137" t="str">
        <f t="shared" si="7"/>
        <v/>
      </c>
      <c r="N123" s="138" t="str">
        <f t="shared" si="8"/>
        <v/>
      </c>
    </row>
    <row r="124" spans="2:14" ht="18.600000000000001" thickBot="1">
      <c r="B124" s="101"/>
      <c r="F124" s="139"/>
      <c r="G124" s="139"/>
      <c r="H124" s="139"/>
      <c r="I124" s="183" t="s">
        <v>279</v>
      </c>
      <c r="J124" s="183"/>
      <c r="K124" s="140">
        <f>COUNTIF(K119:K123,"=3")</f>
        <v>1</v>
      </c>
      <c r="L124" s="141">
        <f>COUNTIF(L119:L123,"=3")</f>
        <v>3</v>
      </c>
      <c r="M124" s="142">
        <f>SUM(M119:M123)</f>
        <v>1</v>
      </c>
      <c r="N124" s="143">
        <f>SUM(N119:N123)</f>
        <v>3</v>
      </c>
    </row>
    <row r="125" spans="2:14">
      <c r="B125" s="144" t="s">
        <v>280</v>
      </c>
      <c r="N125" s="105"/>
    </row>
    <row r="126" spans="2:14">
      <c r="B126" s="145" t="s">
        <v>281</v>
      </c>
      <c r="D126" s="146" t="s">
        <v>282</v>
      </c>
      <c r="F126" s="146" t="s">
        <v>18</v>
      </c>
      <c r="G126" s="146"/>
      <c r="H126" s="147"/>
      <c r="J126" s="184" t="s">
        <v>283</v>
      </c>
      <c r="K126" s="184"/>
      <c r="L126" s="184"/>
      <c r="M126" s="184"/>
      <c r="N126" s="185"/>
    </row>
    <row r="127" spans="2:14" ht="21.6" thickBot="1">
      <c r="B127" s="186"/>
      <c r="C127" s="187"/>
      <c r="D127" s="187"/>
      <c r="E127" s="139"/>
      <c r="F127" s="187"/>
      <c r="G127" s="187"/>
      <c r="H127" s="187"/>
      <c r="I127" s="187"/>
      <c r="J127" s="188" t="str">
        <f>IF(M124=3,C111,IF(N124=3,G111,""))</f>
        <v>TIP-70</v>
      </c>
      <c r="K127" s="188"/>
      <c r="L127" s="188"/>
      <c r="M127" s="188"/>
      <c r="N127" s="189"/>
    </row>
    <row r="128" spans="2:14">
      <c r="B128" s="148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50"/>
    </row>
    <row r="132" spans="2:14">
      <c r="B132" s="96"/>
      <c r="C132" s="97"/>
      <c r="D132" s="97"/>
      <c r="E132" s="97"/>
      <c r="F132" s="98"/>
      <c r="G132" s="99" t="s">
        <v>256</v>
      </c>
      <c r="H132" s="100"/>
      <c r="I132" s="198"/>
      <c r="J132" s="198"/>
      <c r="K132" s="198"/>
      <c r="L132" s="198"/>
      <c r="M132" s="198"/>
      <c r="N132" s="199"/>
    </row>
    <row r="133" spans="2:14">
      <c r="B133" s="101"/>
      <c r="C133" s="59" t="s">
        <v>257</v>
      </c>
      <c r="D133" s="59"/>
      <c r="F133" s="54"/>
      <c r="G133" s="99" t="s">
        <v>258</v>
      </c>
      <c r="H133" s="102"/>
      <c r="I133" s="198"/>
      <c r="J133" s="198"/>
      <c r="K133" s="198"/>
      <c r="L133" s="198"/>
      <c r="M133" s="198"/>
      <c r="N133" s="199"/>
    </row>
    <row r="134" spans="2:14" ht="15.6">
      <c r="B134" s="101"/>
      <c r="C134" s="103" t="s">
        <v>287</v>
      </c>
      <c r="D134" s="103"/>
      <c r="F134" s="54"/>
      <c r="G134" s="99" t="s">
        <v>259</v>
      </c>
      <c r="H134" s="102"/>
      <c r="I134" s="198"/>
      <c r="J134" s="198"/>
      <c r="K134" s="198"/>
      <c r="L134" s="198"/>
      <c r="M134" s="198"/>
      <c r="N134" s="199"/>
    </row>
    <row r="135" spans="2:14" ht="15.6">
      <c r="B135" s="101"/>
      <c r="C135" t="s">
        <v>288</v>
      </c>
      <c r="D135" s="103"/>
      <c r="F135" s="54"/>
      <c r="G135" s="99" t="s">
        <v>289</v>
      </c>
      <c r="H135" s="102"/>
      <c r="I135" s="198"/>
      <c r="J135" s="198"/>
      <c r="K135" s="198"/>
      <c r="L135" s="198"/>
      <c r="M135" s="198"/>
      <c r="N135" s="199"/>
    </row>
    <row r="136" spans="2:14" ht="15" thickBot="1">
      <c r="B136" s="101"/>
      <c r="N136" s="105"/>
    </row>
    <row r="137" spans="2:14">
      <c r="B137" s="106" t="s">
        <v>263</v>
      </c>
      <c r="C137" s="200" t="s">
        <v>306</v>
      </c>
      <c r="D137" s="200"/>
      <c r="E137" s="107"/>
      <c r="F137" s="108" t="s">
        <v>264</v>
      </c>
      <c r="G137" s="200" t="s">
        <v>246</v>
      </c>
      <c r="H137" s="200"/>
      <c r="I137" s="200"/>
      <c r="J137" s="200"/>
      <c r="K137" s="200"/>
      <c r="L137" s="200"/>
      <c r="M137" s="200"/>
      <c r="N137" s="201"/>
    </row>
    <row r="138" spans="2:14">
      <c r="B138" s="109" t="s">
        <v>265</v>
      </c>
      <c r="C138" s="190" t="s">
        <v>314</v>
      </c>
      <c r="D138" s="190"/>
      <c r="E138" s="110"/>
      <c r="F138" s="111" t="s">
        <v>266</v>
      </c>
      <c r="G138" s="190" t="s">
        <v>310</v>
      </c>
      <c r="H138" s="190"/>
      <c r="I138" s="190"/>
      <c r="J138" s="190"/>
      <c r="K138" s="190"/>
      <c r="L138" s="190"/>
      <c r="M138" s="190"/>
      <c r="N138" s="191"/>
    </row>
    <row r="139" spans="2:14">
      <c r="B139" s="109" t="s">
        <v>267</v>
      </c>
      <c r="C139" s="190" t="s">
        <v>313</v>
      </c>
      <c r="D139" s="190"/>
      <c r="E139" s="110"/>
      <c r="F139" s="111" t="s">
        <v>268</v>
      </c>
      <c r="G139" s="190" t="s">
        <v>307</v>
      </c>
      <c r="H139" s="190"/>
      <c r="I139" s="190"/>
      <c r="J139" s="190"/>
      <c r="K139" s="190"/>
      <c r="L139" s="190"/>
      <c r="M139" s="190"/>
      <c r="N139" s="191"/>
    </row>
    <row r="140" spans="2:14">
      <c r="B140" s="195" t="s">
        <v>290</v>
      </c>
      <c r="C140" s="196"/>
      <c r="D140" s="196"/>
      <c r="E140" s="112"/>
      <c r="F140" s="196" t="s">
        <v>290</v>
      </c>
      <c r="G140" s="196"/>
      <c r="H140" s="196"/>
      <c r="I140" s="196"/>
      <c r="J140" s="196"/>
      <c r="K140" s="196"/>
      <c r="L140" s="196"/>
      <c r="M140" s="196"/>
      <c r="N140" s="197"/>
    </row>
    <row r="141" spans="2:14">
      <c r="B141" s="113" t="s">
        <v>291</v>
      </c>
      <c r="C141" s="190" t="s">
        <v>314</v>
      </c>
      <c r="D141" s="190"/>
      <c r="E141" s="110"/>
      <c r="F141" s="114" t="s">
        <v>291</v>
      </c>
      <c r="G141" s="190" t="s">
        <v>307</v>
      </c>
      <c r="H141" s="190"/>
      <c r="I141" s="190"/>
      <c r="J141" s="190"/>
      <c r="K141" s="190"/>
      <c r="L141" s="190"/>
      <c r="M141" s="190"/>
      <c r="N141" s="191"/>
    </row>
    <row r="142" spans="2:14" ht="15" thickBot="1">
      <c r="B142" s="115" t="s">
        <v>291</v>
      </c>
      <c r="C142" s="192" t="s">
        <v>333</v>
      </c>
      <c r="D142" s="192"/>
      <c r="E142" s="116"/>
      <c r="F142" s="117" t="s">
        <v>291</v>
      </c>
      <c r="G142" s="192" t="s">
        <v>310</v>
      </c>
      <c r="H142" s="192"/>
      <c r="I142" s="192"/>
      <c r="J142" s="192"/>
      <c r="K142" s="192"/>
      <c r="L142" s="192"/>
      <c r="M142" s="192"/>
      <c r="N142" s="193"/>
    </row>
    <row r="143" spans="2:14">
      <c r="B143" s="101"/>
      <c r="N143" s="105"/>
    </row>
    <row r="144" spans="2:14" ht="15" thickBot="1">
      <c r="B144" s="118" t="s">
        <v>271</v>
      </c>
      <c r="F144" s="119">
        <v>1</v>
      </c>
      <c r="G144" s="119">
        <v>2</v>
      </c>
      <c r="H144" s="119">
        <v>3</v>
      </c>
      <c r="I144" s="119">
        <v>4</v>
      </c>
      <c r="J144" s="119">
        <v>5</v>
      </c>
      <c r="K144" s="194" t="s">
        <v>4</v>
      </c>
      <c r="L144" s="194"/>
      <c r="M144" s="119" t="s">
        <v>272</v>
      </c>
      <c r="N144" s="120" t="s">
        <v>273</v>
      </c>
    </row>
    <row r="145" spans="2:14">
      <c r="B145" s="121" t="s">
        <v>274</v>
      </c>
      <c r="C145" s="182" t="s">
        <v>355</v>
      </c>
      <c r="D145" s="182"/>
      <c r="E145" s="123"/>
      <c r="F145" s="124">
        <v>6</v>
      </c>
      <c r="G145" s="124">
        <v>2</v>
      </c>
      <c r="H145" s="124">
        <v>5</v>
      </c>
      <c r="I145" s="124"/>
      <c r="J145" s="125"/>
      <c r="K145" s="126">
        <f>IF(ISBLANK(F145),"",COUNTIF(F145:J145,"&gt;=0"))</f>
        <v>3</v>
      </c>
      <c r="L145" s="127">
        <f>IF(ISBLANK(F145),"",IF(LEFT(F145)="-",1,0)+IF(LEFT(G145)="-",1,0)+IF(LEFT(H145)="-",1,0)+IF(LEFT(I145)="-",1,0)+IF(LEFT(J145)="-",1,0))</f>
        <v>0</v>
      </c>
      <c r="M145" s="128">
        <f t="shared" ref="M145:M149" si="9">IF(K145=3,1,"")</f>
        <v>1</v>
      </c>
      <c r="N145" s="129" t="str">
        <f t="shared" ref="N145:N149" si="10">IF(L145=3,1,"")</f>
        <v/>
      </c>
    </row>
    <row r="146" spans="2:14">
      <c r="B146" s="121" t="s">
        <v>275</v>
      </c>
      <c r="C146" s="182" t="str">
        <f>IF(C139&gt;"",C139&amp;" - "&amp;G139,"")</f>
        <v>Eleonoora Roosioks - Emon Das</v>
      </c>
      <c r="D146" s="182"/>
      <c r="E146" s="123"/>
      <c r="F146" s="124">
        <v>5</v>
      </c>
      <c r="G146" s="124">
        <v>6</v>
      </c>
      <c r="H146" s="124">
        <v>-5</v>
      </c>
      <c r="I146" s="124">
        <v>-11</v>
      </c>
      <c r="J146" s="130">
        <v>-4</v>
      </c>
      <c r="K146" s="114">
        <f>IF(ISBLANK(F146),"",COUNTIF(F146:J146,"&gt;=0"))</f>
        <v>2</v>
      </c>
      <c r="L146" s="131">
        <f>IF(ISBLANK(F146),"",IF(LEFT(F146)="-",1,0)+IF(LEFT(G146)="-",1,0)+IF(LEFT(H146)="-",1,0)+IF(LEFT(I146)="-",1,0)+IF(LEFT(J146)="-",1,0))</f>
        <v>3</v>
      </c>
      <c r="M146" s="132" t="str">
        <f t="shared" si="9"/>
        <v/>
      </c>
      <c r="N146" s="133">
        <f t="shared" si="10"/>
        <v>1</v>
      </c>
    </row>
    <row r="147" spans="2:14">
      <c r="B147" s="134" t="s">
        <v>292</v>
      </c>
      <c r="C147" s="122" t="str">
        <f>IF(C141&gt;"",C141&amp;" / "&amp;C142,"")</f>
        <v>Polina Levkina / Tamila Vlasova</v>
      </c>
      <c r="D147" s="122" t="str">
        <f>IF(G141&gt;"",G141&amp;" / "&amp;G142,"")</f>
        <v>Emon Das / Nitija Thapa</v>
      </c>
      <c r="E147" s="135"/>
      <c r="F147" s="124">
        <v>5</v>
      </c>
      <c r="G147" s="124">
        <v>4</v>
      </c>
      <c r="H147" s="124">
        <v>-9</v>
      </c>
      <c r="I147" s="124">
        <v>9</v>
      </c>
      <c r="J147" s="130"/>
      <c r="K147" s="114">
        <f>IF(ISBLANK(F147),"",COUNTIF(F147:J147,"&gt;=0"))</f>
        <v>3</v>
      </c>
      <c r="L147" s="131">
        <f>IF(ISBLANK(F147),"",IF(LEFT(F147)="-",1,0)+IF(LEFT(G147)="-",1,0)+IF(LEFT(H147)="-",1,0)+IF(LEFT(I147)="-",1,0)+IF(LEFT(J147)="-",1,0))</f>
        <v>1</v>
      </c>
      <c r="M147" s="132">
        <f t="shared" si="9"/>
        <v>1</v>
      </c>
      <c r="N147" s="133" t="str">
        <f t="shared" si="10"/>
        <v/>
      </c>
    </row>
    <row r="148" spans="2:14">
      <c r="B148" s="121" t="s">
        <v>277</v>
      </c>
      <c r="C148" s="182" t="str">
        <f>IF(C138&gt;"",C138&amp;" - "&amp;G139,"")</f>
        <v>Polina Levkina - Emon Das</v>
      </c>
      <c r="D148" s="182"/>
      <c r="E148" s="123"/>
      <c r="F148" s="124">
        <v>7</v>
      </c>
      <c r="G148" s="124">
        <v>5</v>
      </c>
      <c r="H148" s="124">
        <v>8</v>
      </c>
      <c r="I148" s="124"/>
      <c r="J148" s="130"/>
      <c r="K148" s="114">
        <f>IF(ISBLANK(F148),"",COUNTIF(F148:J148,"&gt;=0"))</f>
        <v>3</v>
      </c>
      <c r="L148" s="131">
        <f>IF(ISBLANK(F148),"",IF(LEFT(F148)="-",1,0)+IF(LEFT(G148)="-",1,0)+IF(LEFT(H148)="-",1,0)+IF(LEFT(I148)="-",1,0)+IF(LEFT(J148)="-",1,0))</f>
        <v>0</v>
      </c>
      <c r="M148" s="132">
        <f t="shared" si="9"/>
        <v>1</v>
      </c>
      <c r="N148" s="133" t="str">
        <f t="shared" si="10"/>
        <v/>
      </c>
    </row>
    <row r="149" spans="2:14" ht="15" thickBot="1">
      <c r="B149" s="121" t="s">
        <v>278</v>
      </c>
      <c r="C149" s="182" t="s">
        <v>356</v>
      </c>
      <c r="D149" s="182"/>
      <c r="E149" s="123"/>
      <c r="F149" s="124"/>
      <c r="G149" s="124"/>
      <c r="H149" s="124"/>
      <c r="I149" s="124"/>
      <c r="J149" s="130"/>
      <c r="K149" s="117" t="str">
        <f>IF(ISBLANK(F149),"",COUNTIF(F149:J149,"&gt;=0"))</f>
        <v/>
      </c>
      <c r="L149" s="136" t="str">
        <f>IF(ISBLANK(F149),"",IF(LEFT(F149)="-",1,0)+IF(LEFT(G149)="-",1,0)+IF(LEFT(H149)="-",1,0)+IF(LEFT(I149)="-",1,0)+IF(LEFT(J149)="-",1,0))</f>
        <v/>
      </c>
      <c r="M149" s="137" t="str">
        <f t="shared" si="9"/>
        <v/>
      </c>
      <c r="N149" s="138" t="str">
        <f t="shared" si="10"/>
        <v/>
      </c>
    </row>
    <row r="150" spans="2:14" ht="18.600000000000001" thickBot="1">
      <c r="B150" s="101"/>
      <c r="F150" s="139"/>
      <c r="G150" s="139"/>
      <c r="H150" s="139"/>
      <c r="I150" s="183" t="s">
        <v>279</v>
      </c>
      <c r="J150" s="183"/>
      <c r="K150" s="140">
        <f>COUNTIF(K145:K149,"=3")</f>
        <v>3</v>
      </c>
      <c r="L150" s="141">
        <f>COUNTIF(L145:L149,"=3")</f>
        <v>1</v>
      </c>
      <c r="M150" s="142">
        <f>SUM(M145:M149)</f>
        <v>3</v>
      </c>
      <c r="N150" s="143">
        <f>SUM(N145:N149)</f>
        <v>1</v>
      </c>
    </row>
    <row r="151" spans="2:14">
      <c r="B151" s="144" t="s">
        <v>280</v>
      </c>
      <c r="N151" s="105"/>
    </row>
    <row r="152" spans="2:14">
      <c r="B152" s="145" t="s">
        <v>281</v>
      </c>
      <c r="D152" s="146" t="s">
        <v>282</v>
      </c>
      <c r="F152" s="146" t="s">
        <v>18</v>
      </c>
      <c r="G152" s="146"/>
      <c r="H152" s="147"/>
      <c r="J152" s="184" t="s">
        <v>283</v>
      </c>
      <c r="K152" s="184"/>
      <c r="L152" s="184"/>
      <c r="M152" s="184"/>
      <c r="N152" s="185"/>
    </row>
    <row r="153" spans="2:14" ht="21.6" thickBot="1">
      <c r="B153" s="186"/>
      <c r="C153" s="187"/>
      <c r="D153" s="187"/>
      <c r="E153" s="139"/>
      <c r="F153" s="187"/>
      <c r="G153" s="187"/>
      <c r="H153" s="187"/>
      <c r="I153" s="187"/>
      <c r="J153" s="188" t="str">
        <f>IF(M150=3,C137,IF(N150=3,G137,""))</f>
        <v>PT ESPOO 2</v>
      </c>
      <c r="K153" s="188"/>
      <c r="L153" s="188"/>
      <c r="M153" s="188"/>
      <c r="N153" s="189"/>
    </row>
    <row r="154" spans="2:14">
      <c r="B154" s="148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50"/>
    </row>
    <row r="158" spans="2:14">
      <c r="B158" s="96"/>
      <c r="C158" s="97"/>
      <c r="D158" s="97"/>
      <c r="E158" s="97"/>
      <c r="F158" s="98"/>
      <c r="G158" s="99" t="s">
        <v>256</v>
      </c>
      <c r="H158" s="100"/>
      <c r="I158" s="198"/>
      <c r="J158" s="198"/>
      <c r="K158" s="198"/>
      <c r="L158" s="198"/>
      <c r="M158" s="198"/>
      <c r="N158" s="199"/>
    </row>
    <row r="159" spans="2:14">
      <c r="B159" s="101"/>
      <c r="C159" s="59" t="s">
        <v>257</v>
      </c>
      <c r="D159" s="59"/>
      <c r="F159" s="54"/>
      <c r="G159" s="99" t="s">
        <v>258</v>
      </c>
      <c r="H159" s="102"/>
      <c r="I159" s="198"/>
      <c r="J159" s="198"/>
      <c r="K159" s="198"/>
      <c r="L159" s="198"/>
      <c r="M159" s="198"/>
      <c r="N159" s="199"/>
    </row>
    <row r="160" spans="2:14" ht="15.6">
      <c r="B160" s="101"/>
      <c r="C160" s="103" t="s">
        <v>287</v>
      </c>
      <c r="D160" s="103"/>
      <c r="F160" s="54"/>
      <c r="G160" s="99" t="s">
        <v>259</v>
      </c>
      <c r="H160" s="102"/>
      <c r="I160" s="198"/>
      <c r="J160" s="198"/>
      <c r="K160" s="198"/>
      <c r="L160" s="198"/>
      <c r="M160" s="198"/>
      <c r="N160" s="199"/>
    </row>
    <row r="161" spans="2:14" ht="15.6">
      <c r="B161" s="101"/>
      <c r="C161" t="s">
        <v>288</v>
      </c>
      <c r="D161" s="103"/>
      <c r="F161" s="54"/>
      <c r="G161" s="99" t="s">
        <v>289</v>
      </c>
      <c r="H161" s="102"/>
      <c r="I161" s="198"/>
      <c r="J161" s="198"/>
      <c r="K161" s="198"/>
      <c r="L161" s="198"/>
      <c r="M161" s="198"/>
      <c r="N161" s="199"/>
    </row>
    <row r="162" spans="2:14" ht="15" thickBot="1">
      <c r="B162" s="101"/>
      <c r="N162" s="105"/>
    </row>
    <row r="163" spans="2:14">
      <c r="B163" s="106" t="s">
        <v>263</v>
      </c>
      <c r="C163" s="200"/>
      <c r="D163" s="200"/>
      <c r="E163" s="107"/>
      <c r="F163" s="108" t="s">
        <v>264</v>
      </c>
      <c r="G163" s="200"/>
      <c r="H163" s="200"/>
      <c r="I163" s="200"/>
      <c r="J163" s="200"/>
      <c r="K163" s="200"/>
      <c r="L163" s="200"/>
      <c r="M163" s="200"/>
      <c r="N163" s="201"/>
    </row>
    <row r="164" spans="2:14">
      <c r="B164" s="109" t="s">
        <v>265</v>
      </c>
      <c r="C164" s="190"/>
      <c r="D164" s="190"/>
      <c r="E164" s="110"/>
      <c r="F164" s="111" t="s">
        <v>266</v>
      </c>
      <c r="G164" s="190"/>
      <c r="H164" s="190"/>
      <c r="I164" s="190"/>
      <c r="J164" s="190"/>
      <c r="K164" s="190"/>
      <c r="L164" s="190"/>
      <c r="M164" s="190"/>
      <c r="N164" s="191"/>
    </row>
    <row r="165" spans="2:14">
      <c r="B165" s="109" t="s">
        <v>267</v>
      </c>
      <c r="C165" s="190"/>
      <c r="D165" s="190"/>
      <c r="E165" s="110"/>
      <c r="F165" s="111" t="s">
        <v>268</v>
      </c>
      <c r="G165" s="190"/>
      <c r="H165" s="190"/>
      <c r="I165" s="190"/>
      <c r="J165" s="190"/>
      <c r="K165" s="190"/>
      <c r="L165" s="190"/>
      <c r="M165" s="190"/>
      <c r="N165" s="191"/>
    </row>
    <row r="166" spans="2:14">
      <c r="B166" s="195" t="s">
        <v>290</v>
      </c>
      <c r="C166" s="196"/>
      <c r="D166" s="196"/>
      <c r="E166" s="112"/>
      <c r="F166" s="196" t="s">
        <v>290</v>
      </c>
      <c r="G166" s="196"/>
      <c r="H166" s="196"/>
      <c r="I166" s="196"/>
      <c r="J166" s="196"/>
      <c r="K166" s="196"/>
      <c r="L166" s="196"/>
      <c r="M166" s="196"/>
      <c r="N166" s="197"/>
    </row>
    <row r="167" spans="2:14">
      <c r="B167" s="113" t="s">
        <v>291</v>
      </c>
      <c r="C167" s="190"/>
      <c r="D167" s="190"/>
      <c r="E167" s="110"/>
      <c r="F167" s="114" t="s">
        <v>291</v>
      </c>
      <c r="G167" s="190"/>
      <c r="H167" s="190"/>
      <c r="I167" s="190"/>
      <c r="J167" s="190"/>
      <c r="K167" s="190"/>
      <c r="L167" s="190"/>
      <c r="M167" s="190"/>
      <c r="N167" s="191"/>
    </row>
    <row r="168" spans="2:14" ht="15" thickBot="1">
      <c r="B168" s="115" t="s">
        <v>291</v>
      </c>
      <c r="C168" s="192"/>
      <c r="D168" s="192"/>
      <c r="E168" s="116"/>
      <c r="F168" s="117" t="s">
        <v>291</v>
      </c>
      <c r="G168" s="192"/>
      <c r="H168" s="192"/>
      <c r="I168" s="192"/>
      <c r="J168" s="192"/>
      <c r="K168" s="192"/>
      <c r="L168" s="192"/>
      <c r="M168" s="192"/>
      <c r="N168" s="193"/>
    </row>
    <row r="169" spans="2:14">
      <c r="B169" s="101"/>
      <c r="N169" s="105"/>
    </row>
    <row r="170" spans="2:14" ht="15" thickBot="1">
      <c r="B170" s="118" t="s">
        <v>271</v>
      </c>
      <c r="F170" s="119">
        <v>1</v>
      </c>
      <c r="G170" s="119">
        <v>2</v>
      </c>
      <c r="H170" s="119">
        <v>3</v>
      </c>
      <c r="I170" s="119">
        <v>4</v>
      </c>
      <c r="J170" s="119">
        <v>5</v>
      </c>
      <c r="K170" s="194" t="s">
        <v>4</v>
      </c>
      <c r="L170" s="194"/>
      <c r="M170" s="119" t="s">
        <v>272</v>
      </c>
      <c r="N170" s="120" t="s">
        <v>273</v>
      </c>
    </row>
    <row r="171" spans="2:14">
      <c r="B171" s="121" t="s">
        <v>274</v>
      </c>
      <c r="C171" s="182" t="str">
        <f>IF(C164&gt;"",C164&amp;" - "&amp;G164,"")</f>
        <v/>
      </c>
      <c r="D171" s="182"/>
      <c r="E171" s="123"/>
      <c r="F171" s="124"/>
      <c r="G171" s="124"/>
      <c r="H171" s="124"/>
      <c r="I171" s="124"/>
      <c r="J171" s="125"/>
      <c r="K171" s="126" t="str">
        <f>IF(ISBLANK(F171),"",COUNTIF(F171:J171,"&gt;=0"))</f>
        <v/>
      </c>
      <c r="L171" s="127" t="str">
        <f>IF(ISBLANK(F171),"",IF(LEFT(F171)="-",1,0)+IF(LEFT(G171)="-",1,0)+IF(LEFT(H171)="-",1,0)+IF(LEFT(I171)="-",1,0)+IF(LEFT(J171)="-",1,0))</f>
        <v/>
      </c>
      <c r="M171" s="128" t="str">
        <f t="shared" ref="M171:M175" si="11">IF(K171=3,1,"")</f>
        <v/>
      </c>
      <c r="N171" s="129" t="str">
        <f t="shared" ref="N171:N175" si="12">IF(L171=3,1,"")</f>
        <v/>
      </c>
    </row>
    <row r="172" spans="2:14">
      <c r="B172" s="121" t="s">
        <v>275</v>
      </c>
      <c r="C172" s="182" t="str">
        <f>IF(C165&gt;"",C165&amp;" - "&amp;G165,"")</f>
        <v/>
      </c>
      <c r="D172" s="182"/>
      <c r="E172" s="123"/>
      <c r="F172" s="124"/>
      <c r="G172" s="124"/>
      <c r="H172" s="124"/>
      <c r="I172" s="124"/>
      <c r="J172" s="130"/>
      <c r="K172" s="114" t="str">
        <f>IF(ISBLANK(F172),"",COUNTIF(F172:J172,"&gt;=0"))</f>
        <v/>
      </c>
      <c r="L172" s="131" t="str">
        <f>IF(ISBLANK(F172),"",IF(LEFT(F172)="-",1,0)+IF(LEFT(G172)="-",1,0)+IF(LEFT(H172)="-",1,0)+IF(LEFT(I172)="-",1,0)+IF(LEFT(J172)="-",1,0))</f>
        <v/>
      </c>
      <c r="M172" s="132" t="str">
        <f t="shared" si="11"/>
        <v/>
      </c>
      <c r="N172" s="133" t="str">
        <f t="shared" si="12"/>
        <v/>
      </c>
    </row>
    <row r="173" spans="2:14">
      <c r="B173" s="134" t="s">
        <v>292</v>
      </c>
      <c r="C173" s="122" t="str">
        <f>IF(C167&gt;"",C167&amp;" / "&amp;C168,"")</f>
        <v/>
      </c>
      <c r="D173" s="122" t="str">
        <f>IF(G167&gt;"",G167&amp;" / "&amp;G168,"")</f>
        <v/>
      </c>
      <c r="E173" s="135"/>
      <c r="F173" s="124"/>
      <c r="G173" s="124"/>
      <c r="H173" s="124"/>
      <c r="I173" s="124"/>
      <c r="J173" s="130"/>
      <c r="K173" s="114" t="str">
        <f>IF(ISBLANK(F173),"",COUNTIF(F173:J173,"&gt;=0"))</f>
        <v/>
      </c>
      <c r="L173" s="131" t="str">
        <f>IF(ISBLANK(F173),"",IF(LEFT(F173)="-",1,0)+IF(LEFT(G173)="-",1,0)+IF(LEFT(H173)="-",1,0)+IF(LEFT(I173)="-",1,0)+IF(LEFT(J173)="-",1,0))</f>
        <v/>
      </c>
      <c r="M173" s="132" t="str">
        <f t="shared" si="11"/>
        <v/>
      </c>
      <c r="N173" s="133" t="str">
        <f t="shared" si="12"/>
        <v/>
      </c>
    </row>
    <row r="174" spans="2:14">
      <c r="B174" s="121" t="s">
        <v>277</v>
      </c>
      <c r="C174" s="182" t="str">
        <f>IF(C164&gt;"",C164&amp;" - "&amp;G165,"")</f>
        <v/>
      </c>
      <c r="D174" s="182"/>
      <c r="E174" s="123"/>
      <c r="F174" s="124"/>
      <c r="G174" s="124"/>
      <c r="H174" s="124"/>
      <c r="I174" s="124"/>
      <c r="J174" s="130"/>
      <c r="K174" s="114" t="str">
        <f>IF(ISBLANK(F174),"",COUNTIF(F174:J174,"&gt;=0"))</f>
        <v/>
      </c>
      <c r="L174" s="131" t="str">
        <f>IF(ISBLANK(F174),"",IF(LEFT(F174)="-",1,0)+IF(LEFT(G174)="-",1,0)+IF(LEFT(H174)="-",1,0)+IF(LEFT(I174)="-",1,0)+IF(LEFT(J174)="-",1,0))</f>
        <v/>
      </c>
      <c r="M174" s="132" t="str">
        <f t="shared" si="11"/>
        <v/>
      </c>
      <c r="N174" s="133" t="str">
        <f t="shared" si="12"/>
        <v/>
      </c>
    </row>
    <row r="175" spans="2:14" ht="15" thickBot="1">
      <c r="B175" s="121" t="s">
        <v>278</v>
      </c>
      <c r="C175" s="182" t="str">
        <f>IF(C165&gt;"",C165&amp;" - "&amp;G164,"")</f>
        <v/>
      </c>
      <c r="D175" s="182"/>
      <c r="E175" s="123"/>
      <c r="F175" s="124"/>
      <c r="G175" s="124"/>
      <c r="H175" s="124"/>
      <c r="I175" s="124"/>
      <c r="J175" s="130"/>
      <c r="K175" s="117" t="str">
        <f>IF(ISBLANK(F175),"",COUNTIF(F175:J175,"&gt;=0"))</f>
        <v/>
      </c>
      <c r="L175" s="136" t="str">
        <f>IF(ISBLANK(F175),"",IF(LEFT(F175)="-",1,0)+IF(LEFT(G175)="-",1,0)+IF(LEFT(H175)="-",1,0)+IF(LEFT(I175)="-",1,0)+IF(LEFT(J175)="-",1,0))</f>
        <v/>
      </c>
      <c r="M175" s="137" t="str">
        <f t="shared" si="11"/>
        <v/>
      </c>
      <c r="N175" s="138" t="str">
        <f t="shared" si="12"/>
        <v/>
      </c>
    </row>
    <row r="176" spans="2:14" ht="18.600000000000001" thickBot="1">
      <c r="B176" s="101"/>
      <c r="F176" s="139"/>
      <c r="G176" s="139"/>
      <c r="H176" s="139"/>
      <c r="I176" s="183" t="s">
        <v>279</v>
      </c>
      <c r="J176" s="183"/>
      <c r="K176" s="140">
        <f>COUNTIF(K171:K175,"=3")</f>
        <v>0</v>
      </c>
      <c r="L176" s="141">
        <f>COUNTIF(L171:L175,"=3")</f>
        <v>0</v>
      </c>
      <c r="M176" s="142">
        <f>SUM(M171:M175)</f>
        <v>0</v>
      </c>
      <c r="N176" s="143">
        <f>SUM(N171:N175)</f>
        <v>0</v>
      </c>
    </row>
    <row r="177" spans="2:14">
      <c r="B177" s="144" t="s">
        <v>280</v>
      </c>
      <c r="N177" s="105"/>
    </row>
    <row r="178" spans="2:14">
      <c r="B178" s="145" t="s">
        <v>281</v>
      </c>
      <c r="D178" s="146" t="s">
        <v>282</v>
      </c>
      <c r="F178" s="146" t="s">
        <v>18</v>
      </c>
      <c r="G178" s="146"/>
      <c r="H178" s="147"/>
      <c r="J178" s="184" t="s">
        <v>283</v>
      </c>
      <c r="K178" s="184"/>
      <c r="L178" s="184"/>
      <c r="M178" s="184"/>
      <c r="N178" s="185"/>
    </row>
    <row r="179" spans="2:14" ht="21.6" thickBot="1">
      <c r="B179" s="186"/>
      <c r="C179" s="187"/>
      <c r="D179" s="187"/>
      <c r="E179" s="139"/>
      <c r="F179" s="187"/>
      <c r="G179" s="187"/>
      <c r="H179" s="187"/>
      <c r="I179" s="187"/>
      <c r="J179" s="188" t="str">
        <f>IF(M176=3,C163,IF(N176=3,G163,""))</f>
        <v/>
      </c>
      <c r="K179" s="188"/>
      <c r="L179" s="188"/>
      <c r="M179" s="188"/>
      <c r="N179" s="189"/>
    </row>
    <row r="180" spans="2:14">
      <c r="B180" s="148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50"/>
    </row>
    <row r="184" spans="2:14">
      <c r="B184" s="96"/>
      <c r="C184" s="97"/>
      <c r="D184" s="97"/>
      <c r="E184" s="97"/>
      <c r="F184" s="98"/>
      <c r="G184" s="99" t="s">
        <v>256</v>
      </c>
      <c r="H184" s="100"/>
      <c r="I184" s="198"/>
      <c r="J184" s="198"/>
      <c r="K184" s="198"/>
      <c r="L184" s="198"/>
      <c r="M184" s="198"/>
      <c r="N184" s="199"/>
    </row>
    <row r="185" spans="2:14">
      <c r="B185" s="101"/>
      <c r="C185" s="59" t="s">
        <v>257</v>
      </c>
      <c r="D185" s="59"/>
      <c r="F185" s="54"/>
      <c r="G185" s="99" t="s">
        <v>258</v>
      </c>
      <c r="H185" s="102"/>
      <c r="I185" s="198"/>
      <c r="J185" s="198"/>
      <c r="K185" s="198"/>
      <c r="L185" s="198"/>
      <c r="M185" s="198"/>
      <c r="N185" s="199"/>
    </row>
    <row r="186" spans="2:14" ht="15.6">
      <c r="B186" s="101"/>
      <c r="C186" s="103" t="s">
        <v>287</v>
      </c>
      <c r="D186" s="103"/>
      <c r="F186" s="54"/>
      <c r="G186" s="99" t="s">
        <v>259</v>
      </c>
      <c r="H186" s="102"/>
      <c r="I186" s="198"/>
      <c r="J186" s="198"/>
      <c r="K186" s="198"/>
      <c r="L186" s="198"/>
      <c r="M186" s="198"/>
      <c r="N186" s="199"/>
    </row>
    <row r="187" spans="2:14" ht="15.6">
      <c r="B187" s="101"/>
      <c r="C187" t="s">
        <v>288</v>
      </c>
      <c r="D187" s="103"/>
      <c r="F187" s="54"/>
      <c r="G187" s="99" t="s">
        <v>289</v>
      </c>
      <c r="H187" s="102"/>
      <c r="I187" s="198"/>
      <c r="J187" s="198"/>
      <c r="K187" s="198"/>
      <c r="L187" s="198"/>
      <c r="M187" s="198"/>
      <c r="N187" s="199"/>
    </row>
    <row r="188" spans="2:14" ht="15" thickBot="1">
      <c r="B188" s="101"/>
      <c r="N188" s="105"/>
    </row>
    <row r="189" spans="2:14">
      <c r="B189" s="106" t="s">
        <v>263</v>
      </c>
      <c r="C189" s="200"/>
      <c r="D189" s="200"/>
      <c r="E189" s="107"/>
      <c r="F189" s="108" t="s">
        <v>264</v>
      </c>
      <c r="G189" s="200"/>
      <c r="H189" s="200"/>
      <c r="I189" s="200"/>
      <c r="J189" s="200"/>
      <c r="K189" s="200"/>
      <c r="L189" s="200"/>
      <c r="M189" s="200"/>
      <c r="N189" s="201"/>
    </row>
    <row r="190" spans="2:14">
      <c r="B190" s="109" t="s">
        <v>265</v>
      </c>
      <c r="C190" s="190"/>
      <c r="D190" s="190"/>
      <c r="E190" s="110"/>
      <c r="F190" s="111" t="s">
        <v>266</v>
      </c>
      <c r="G190" s="190"/>
      <c r="H190" s="190"/>
      <c r="I190" s="190"/>
      <c r="J190" s="190"/>
      <c r="K190" s="190"/>
      <c r="L190" s="190"/>
      <c r="M190" s="190"/>
      <c r="N190" s="191"/>
    </row>
    <row r="191" spans="2:14">
      <c r="B191" s="109" t="s">
        <v>267</v>
      </c>
      <c r="C191" s="190"/>
      <c r="D191" s="190"/>
      <c r="E191" s="110"/>
      <c r="F191" s="111" t="s">
        <v>268</v>
      </c>
      <c r="G191" s="190"/>
      <c r="H191" s="190"/>
      <c r="I191" s="190"/>
      <c r="J191" s="190"/>
      <c r="K191" s="190"/>
      <c r="L191" s="190"/>
      <c r="M191" s="190"/>
      <c r="N191" s="191"/>
    </row>
    <row r="192" spans="2:14">
      <c r="B192" s="195" t="s">
        <v>290</v>
      </c>
      <c r="C192" s="196"/>
      <c r="D192" s="196"/>
      <c r="E192" s="112"/>
      <c r="F192" s="196" t="s">
        <v>290</v>
      </c>
      <c r="G192" s="196"/>
      <c r="H192" s="196"/>
      <c r="I192" s="196"/>
      <c r="J192" s="196"/>
      <c r="K192" s="196"/>
      <c r="L192" s="196"/>
      <c r="M192" s="196"/>
      <c r="N192" s="197"/>
    </row>
    <row r="193" spans="2:14">
      <c r="B193" s="113" t="s">
        <v>291</v>
      </c>
      <c r="C193" s="190"/>
      <c r="D193" s="190"/>
      <c r="E193" s="110"/>
      <c r="F193" s="114" t="s">
        <v>291</v>
      </c>
      <c r="G193" s="190"/>
      <c r="H193" s="190"/>
      <c r="I193" s="190"/>
      <c r="J193" s="190"/>
      <c r="K193" s="190"/>
      <c r="L193" s="190"/>
      <c r="M193" s="190"/>
      <c r="N193" s="191"/>
    </row>
    <row r="194" spans="2:14" ht="15" thickBot="1">
      <c r="B194" s="115" t="s">
        <v>291</v>
      </c>
      <c r="C194" s="192"/>
      <c r="D194" s="192"/>
      <c r="E194" s="116"/>
      <c r="F194" s="117" t="s">
        <v>291</v>
      </c>
      <c r="G194" s="192"/>
      <c r="H194" s="192"/>
      <c r="I194" s="192"/>
      <c r="J194" s="192"/>
      <c r="K194" s="192"/>
      <c r="L194" s="192"/>
      <c r="M194" s="192"/>
      <c r="N194" s="193"/>
    </row>
    <row r="195" spans="2:14">
      <c r="B195" s="101"/>
      <c r="N195" s="105"/>
    </row>
    <row r="196" spans="2:14" ht="15" thickBot="1">
      <c r="B196" s="118" t="s">
        <v>271</v>
      </c>
      <c r="F196" s="119">
        <v>1</v>
      </c>
      <c r="G196" s="119">
        <v>2</v>
      </c>
      <c r="H196" s="119">
        <v>3</v>
      </c>
      <c r="I196" s="119">
        <v>4</v>
      </c>
      <c r="J196" s="119">
        <v>5</v>
      </c>
      <c r="K196" s="194" t="s">
        <v>4</v>
      </c>
      <c r="L196" s="194"/>
      <c r="M196" s="119" t="s">
        <v>272</v>
      </c>
      <c r="N196" s="120" t="s">
        <v>273</v>
      </c>
    </row>
    <row r="197" spans="2:14">
      <c r="B197" s="121" t="s">
        <v>274</v>
      </c>
      <c r="C197" s="182" t="str">
        <f>IF(C190&gt;"",C190&amp;" - "&amp;G190,"")</f>
        <v/>
      </c>
      <c r="D197" s="182"/>
      <c r="E197" s="123"/>
      <c r="F197" s="124"/>
      <c r="G197" s="124"/>
      <c r="H197" s="124"/>
      <c r="I197" s="124"/>
      <c r="J197" s="125"/>
      <c r="K197" s="126" t="str">
        <f>IF(ISBLANK(F197),"",COUNTIF(F197:J197,"&gt;=0"))</f>
        <v/>
      </c>
      <c r="L197" s="127" t="str">
        <f>IF(ISBLANK(F197),"",IF(LEFT(F197)="-",1,0)+IF(LEFT(G197)="-",1,0)+IF(LEFT(H197)="-",1,0)+IF(LEFT(I197)="-",1,0)+IF(LEFT(J197)="-",1,0))</f>
        <v/>
      </c>
      <c r="M197" s="128" t="str">
        <f t="shared" ref="M197:M201" si="13">IF(K197=3,1,"")</f>
        <v/>
      </c>
      <c r="N197" s="129" t="str">
        <f t="shared" ref="N197:N201" si="14">IF(L197=3,1,"")</f>
        <v/>
      </c>
    </row>
    <row r="198" spans="2:14">
      <c r="B198" s="121" t="s">
        <v>275</v>
      </c>
      <c r="C198" s="182" t="str">
        <f>IF(C191&gt;"",C191&amp;" - "&amp;G191,"")</f>
        <v/>
      </c>
      <c r="D198" s="182"/>
      <c r="E198" s="123"/>
      <c r="F198" s="124"/>
      <c r="G198" s="124"/>
      <c r="H198" s="124"/>
      <c r="I198" s="124"/>
      <c r="J198" s="130"/>
      <c r="K198" s="114" t="str">
        <f>IF(ISBLANK(F198),"",COUNTIF(F198:J198,"&gt;=0"))</f>
        <v/>
      </c>
      <c r="L198" s="131" t="str">
        <f>IF(ISBLANK(F198),"",IF(LEFT(F198)="-",1,0)+IF(LEFT(G198)="-",1,0)+IF(LEFT(H198)="-",1,0)+IF(LEFT(I198)="-",1,0)+IF(LEFT(J198)="-",1,0))</f>
        <v/>
      </c>
      <c r="M198" s="132" t="str">
        <f t="shared" si="13"/>
        <v/>
      </c>
      <c r="N198" s="133" t="str">
        <f t="shared" si="14"/>
        <v/>
      </c>
    </row>
    <row r="199" spans="2:14">
      <c r="B199" s="134" t="s">
        <v>292</v>
      </c>
      <c r="C199" s="122" t="str">
        <f>IF(C193&gt;"",C193&amp;" / "&amp;C194,"")</f>
        <v/>
      </c>
      <c r="D199" s="122" t="str">
        <f>IF(G193&gt;"",G193&amp;" / "&amp;G194,"")</f>
        <v/>
      </c>
      <c r="E199" s="135"/>
      <c r="F199" s="124"/>
      <c r="G199" s="124"/>
      <c r="H199" s="124"/>
      <c r="I199" s="124"/>
      <c r="J199" s="130"/>
      <c r="K199" s="114" t="str">
        <f>IF(ISBLANK(F199),"",COUNTIF(F199:J199,"&gt;=0"))</f>
        <v/>
      </c>
      <c r="L199" s="131" t="str">
        <f>IF(ISBLANK(F199),"",IF(LEFT(F199)="-",1,0)+IF(LEFT(G199)="-",1,0)+IF(LEFT(H199)="-",1,0)+IF(LEFT(I199)="-",1,0)+IF(LEFT(J199)="-",1,0))</f>
        <v/>
      </c>
      <c r="M199" s="132" t="str">
        <f t="shared" si="13"/>
        <v/>
      </c>
      <c r="N199" s="133" t="str">
        <f t="shared" si="14"/>
        <v/>
      </c>
    </row>
    <row r="200" spans="2:14">
      <c r="B200" s="121" t="s">
        <v>277</v>
      </c>
      <c r="C200" s="182" t="str">
        <f>IF(C190&gt;"",C190&amp;" - "&amp;G191,"")</f>
        <v/>
      </c>
      <c r="D200" s="182"/>
      <c r="E200" s="123"/>
      <c r="F200" s="124"/>
      <c r="G200" s="124"/>
      <c r="H200" s="124"/>
      <c r="I200" s="124"/>
      <c r="J200" s="130"/>
      <c r="K200" s="114" t="str">
        <f>IF(ISBLANK(F200),"",COUNTIF(F200:J200,"&gt;=0"))</f>
        <v/>
      </c>
      <c r="L200" s="131" t="str">
        <f>IF(ISBLANK(F200),"",IF(LEFT(F200)="-",1,0)+IF(LEFT(G200)="-",1,0)+IF(LEFT(H200)="-",1,0)+IF(LEFT(I200)="-",1,0)+IF(LEFT(J200)="-",1,0))</f>
        <v/>
      </c>
      <c r="M200" s="132" t="str">
        <f t="shared" si="13"/>
        <v/>
      </c>
      <c r="N200" s="133" t="str">
        <f t="shared" si="14"/>
        <v/>
      </c>
    </row>
    <row r="201" spans="2:14" ht="15" thickBot="1">
      <c r="B201" s="121" t="s">
        <v>278</v>
      </c>
      <c r="C201" s="182" t="str">
        <f>IF(C191&gt;"",C191&amp;" - "&amp;G190,"")</f>
        <v/>
      </c>
      <c r="D201" s="182"/>
      <c r="E201" s="123"/>
      <c r="F201" s="124"/>
      <c r="G201" s="124"/>
      <c r="H201" s="124"/>
      <c r="I201" s="124"/>
      <c r="J201" s="130"/>
      <c r="K201" s="117" t="str">
        <f>IF(ISBLANK(F201),"",COUNTIF(F201:J201,"&gt;=0"))</f>
        <v/>
      </c>
      <c r="L201" s="136" t="str">
        <f>IF(ISBLANK(F201),"",IF(LEFT(F201)="-",1,0)+IF(LEFT(G201)="-",1,0)+IF(LEFT(H201)="-",1,0)+IF(LEFT(I201)="-",1,0)+IF(LEFT(J201)="-",1,0))</f>
        <v/>
      </c>
      <c r="M201" s="137" t="str">
        <f t="shared" si="13"/>
        <v/>
      </c>
      <c r="N201" s="138" t="str">
        <f t="shared" si="14"/>
        <v/>
      </c>
    </row>
    <row r="202" spans="2:14" ht="18.600000000000001" thickBot="1">
      <c r="B202" s="101"/>
      <c r="F202" s="139"/>
      <c r="G202" s="139"/>
      <c r="H202" s="139"/>
      <c r="I202" s="183" t="s">
        <v>279</v>
      </c>
      <c r="J202" s="183"/>
      <c r="K202" s="140">
        <f>COUNTIF(K197:K201,"=3")</f>
        <v>0</v>
      </c>
      <c r="L202" s="141">
        <f>COUNTIF(L197:L201,"=3")</f>
        <v>0</v>
      </c>
      <c r="M202" s="142">
        <f>SUM(M197:M201)</f>
        <v>0</v>
      </c>
      <c r="N202" s="143">
        <f>SUM(N197:N201)</f>
        <v>0</v>
      </c>
    </row>
    <row r="203" spans="2:14">
      <c r="B203" s="144" t="s">
        <v>280</v>
      </c>
      <c r="N203" s="105"/>
    </row>
    <row r="204" spans="2:14">
      <c r="B204" s="145" t="s">
        <v>281</v>
      </c>
      <c r="D204" s="146" t="s">
        <v>282</v>
      </c>
      <c r="F204" s="146" t="s">
        <v>18</v>
      </c>
      <c r="G204" s="146"/>
      <c r="H204" s="147"/>
      <c r="J204" s="184" t="s">
        <v>283</v>
      </c>
      <c r="K204" s="184"/>
      <c r="L204" s="184"/>
      <c r="M204" s="184"/>
      <c r="N204" s="185"/>
    </row>
    <row r="205" spans="2:14" ht="21.6" thickBot="1">
      <c r="B205" s="186"/>
      <c r="C205" s="187"/>
      <c r="D205" s="187"/>
      <c r="E205" s="139"/>
      <c r="F205" s="187"/>
      <c r="G205" s="187"/>
      <c r="H205" s="187"/>
      <c r="I205" s="187"/>
      <c r="J205" s="188" t="str">
        <f>IF(M202=3,C189,IF(N202=3,G189,""))</f>
        <v/>
      </c>
      <c r="K205" s="188"/>
      <c r="L205" s="188"/>
      <c r="M205" s="188"/>
      <c r="N205" s="189"/>
    </row>
    <row r="206" spans="2:14">
      <c r="B206" s="148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50"/>
    </row>
    <row r="210" spans="2:14">
      <c r="B210" s="96"/>
      <c r="C210" s="97"/>
      <c r="D210" s="97"/>
      <c r="E210" s="97"/>
      <c r="F210" s="98"/>
      <c r="G210" s="99" t="s">
        <v>256</v>
      </c>
      <c r="H210" s="100"/>
      <c r="I210" s="198"/>
      <c r="J210" s="198"/>
      <c r="K210" s="198"/>
      <c r="L210" s="198"/>
      <c r="M210" s="198"/>
      <c r="N210" s="199"/>
    </row>
    <row r="211" spans="2:14">
      <c r="B211" s="101"/>
      <c r="C211" s="59" t="s">
        <v>257</v>
      </c>
      <c r="D211" s="59"/>
      <c r="F211" s="54"/>
      <c r="G211" s="99" t="s">
        <v>258</v>
      </c>
      <c r="H211" s="102"/>
      <c r="I211" s="198"/>
      <c r="J211" s="198"/>
      <c r="K211" s="198"/>
      <c r="L211" s="198"/>
      <c r="M211" s="198"/>
      <c r="N211" s="199"/>
    </row>
    <row r="212" spans="2:14" ht="15.6">
      <c r="B212" s="101"/>
      <c r="C212" s="103" t="s">
        <v>287</v>
      </c>
      <c r="D212" s="103"/>
      <c r="F212" s="54"/>
      <c r="G212" s="99" t="s">
        <v>259</v>
      </c>
      <c r="H212" s="102"/>
      <c r="I212" s="198"/>
      <c r="J212" s="198"/>
      <c r="K212" s="198"/>
      <c r="L212" s="198"/>
      <c r="M212" s="198"/>
      <c r="N212" s="199"/>
    </row>
    <row r="213" spans="2:14" ht="15.6">
      <c r="B213" s="101"/>
      <c r="C213" t="s">
        <v>288</v>
      </c>
      <c r="D213" s="103"/>
      <c r="F213" s="54"/>
      <c r="G213" s="99" t="s">
        <v>289</v>
      </c>
      <c r="H213" s="102"/>
      <c r="I213" s="198"/>
      <c r="J213" s="198"/>
      <c r="K213" s="198"/>
      <c r="L213" s="198"/>
      <c r="M213" s="198"/>
      <c r="N213" s="199"/>
    </row>
    <row r="214" spans="2:14" ht="15" thickBot="1">
      <c r="B214" s="101"/>
      <c r="N214" s="105"/>
    </row>
    <row r="215" spans="2:14">
      <c r="B215" s="106" t="s">
        <v>263</v>
      </c>
      <c r="C215" s="200"/>
      <c r="D215" s="200"/>
      <c r="E215" s="107"/>
      <c r="F215" s="108" t="s">
        <v>264</v>
      </c>
      <c r="G215" s="200"/>
      <c r="H215" s="200"/>
      <c r="I215" s="200"/>
      <c r="J215" s="200"/>
      <c r="K215" s="200"/>
      <c r="L215" s="200"/>
      <c r="M215" s="200"/>
      <c r="N215" s="201"/>
    </row>
    <row r="216" spans="2:14">
      <c r="B216" s="109" t="s">
        <v>265</v>
      </c>
      <c r="C216" s="190"/>
      <c r="D216" s="190"/>
      <c r="E216" s="110"/>
      <c r="F216" s="111" t="s">
        <v>266</v>
      </c>
      <c r="G216" s="190"/>
      <c r="H216" s="190"/>
      <c r="I216" s="190"/>
      <c r="J216" s="190"/>
      <c r="K216" s="190"/>
      <c r="L216" s="190"/>
      <c r="M216" s="190"/>
      <c r="N216" s="191"/>
    </row>
    <row r="217" spans="2:14">
      <c r="B217" s="109" t="s">
        <v>267</v>
      </c>
      <c r="C217" s="190"/>
      <c r="D217" s="190"/>
      <c r="E217" s="110"/>
      <c r="F217" s="111" t="s">
        <v>268</v>
      </c>
      <c r="G217" s="190"/>
      <c r="H217" s="190"/>
      <c r="I217" s="190"/>
      <c r="J217" s="190"/>
      <c r="K217" s="190"/>
      <c r="L217" s="190"/>
      <c r="M217" s="190"/>
      <c r="N217" s="191"/>
    </row>
    <row r="218" spans="2:14">
      <c r="B218" s="195" t="s">
        <v>290</v>
      </c>
      <c r="C218" s="196"/>
      <c r="D218" s="196"/>
      <c r="E218" s="112"/>
      <c r="F218" s="196" t="s">
        <v>290</v>
      </c>
      <c r="G218" s="196"/>
      <c r="H218" s="196"/>
      <c r="I218" s="196"/>
      <c r="J218" s="196"/>
      <c r="K218" s="196"/>
      <c r="L218" s="196"/>
      <c r="M218" s="196"/>
      <c r="N218" s="197"/>
    </row>
    <row r="219" spans="2:14">
      <c r="B219" s="113" t="s">
        <v>291</v>
      </c>
      <c r="C219" s="190"/>
      <c r="D219" s="190"/>
      <c r="E219" s="110"/>
      <c r="F219" s="114" t="s">
        <v>291</v>
      </c>
      <c r="G219" s="190"/>
      <c r="H219" s="190"/>
      <c r="I219" s="190"/>
      <c r="J219" s="190"/>
      <c r="K219" s="190"/>
      <c r="L219" s="190"/>
      <c r="M219" s="190"/>
      <c r="N219" s="191"/>
    </row>
    <row r="220" spans="2:14" ht="15" thickBot="1">
      <c r="B220" s="115" t="s">
        <v>291</v>
      </c>
      <c r="C220" s="192"/>
      <c r="D220" s="192"/>
      <c r="E220" s="116"/>
      <c r="F220" s="117" t="s">
        <v>291</v>
      </c>
      <c r="G220" s="192"/>
      <c r="H220" s="192"/>
      <c r="I220" s="192"/>
      <c r="J220" s="192"/>
      <c r="K220" s="192"/>
      <c r="L220" s="192"/>
      <c r="M220" s="192"/>
      <c r="N220" s="193"/>
    </row>
    <row r="221" spans="2:14">
      <c r="B221" s="101"/>
      <c r="N221" s="105"/>
    </row>
    <row r="222" spans="2:14" ht="15" thickBot="1">
      <c r="B222" s="118" t="s">
        <v>271</v>
      </c>
      <c r="F222" s="119">
        <v>1</v>
      </c>
      <c r="G222" s="119">
        <v>2</v>
      </c>
      <c r="H222" s="119">
        <v>3</v>
      </c>
      <c r="I222" s="119">
        <v>4</v>
      </c>
      <c r="J222" s="119">
        <v>5</v>
      </c>
      <c r="K222" s="194" t="s">
        <v>4</v>
      </c>
      <c r="L222" s="194"/>
      <c r="M222" s="119" t="s">
        <v>272</v>
      </c>
      <c r="N222" s="120" t="s">
        <v>273</v>
      </c>
    </row>
    <row r="223" spans="2:14">
      <c r="B223" s="121" t="s">
        <v>274</v>
      </c>
      <c r="C223" s="182" t="str">
        <f>IF(C216&gt;"",C216&amp;" - "&amp;G216,"")</f>
        <v/>
      </c>
      <c r="D223" s="182"/>
      <c r="E223" s="123"/>
      <c r="F223" s="124"/>
      <c r="G223" s="124"/>
      <c r="H223" s="124"/>
      <c r="I223" s="124"/>
      <c r="J223" s="125"/>
      <c r="K223" s="126" t="str">
        <f>IF(ISBLANK(F223),"",COUNTIF(F223:J223,"&gt;=0"))</f>
        <v/>
      </c>
      <c r="L223" s="127" t="str">
        <f>IF(ISBLANK(F223),"",IF(LEFT(F223)="-",1,0)+IF(LEFT(G223)="-",1,0)+IF(LEFT(H223)="-",1,0)+IF(LEFT(I223)="-",1,0)+IF(LEFT(J223)="-",1,0))</f>
        <v/>
      </c>
      <c r="M223" s="128" t="str">
        <f t="shared" ref="M223:M227" si="15">IF(K223=3,1,"")</f>
        <v/>
      </c>
      <c r="N223" s="129" t="str">
        <f t="shared" ref="N223:N227" si="16">IF(L223=3,1,"")</f>
        <v/>
      </c>
    </row>
    <row r="224" spans="2:14">
      <c r="B224" s="121" t="s">
        <v>275</v>
      </c>
      <c r="C224" s="182" t="str">
        <f>IF(C217&gt;"",C217&amp;" - "&amp;G217,"")</f>
        <v/>
      </c>
      <c r="D224" s="182"/>
      <c r="E224" s="123"/>
      <c r="F224" s="124"/>
      <c r="G224" s="124"/>
      <c r="H224" s="124"/>
      <c r="I224" s="124"/>
      <c r="J224" s="130"/>
      <c r="K224" s="114" t="str">
        <f>IF(ISBLANK(F224),"",COUNTIF(F224:J224,"&gt;=0"))</f>
        <v/>
      </c>
      <c r="L224" s="131" t="str">
        <f>IF(ISBLANK(F224),"",IF(LEFT(F224)="-",1,0)+IF(LEFT(G224)="-",1,0)+IF(LEFT(H224)="-",1,0)+IF(LEFT(I224)="-",1,0)+IF(LEFT(J224)="-",1,0))</f>
        <v/>
      </c>
      <c r="M224" s="132" t="str">
        <f t="shared" si="15"/>
        <v/>
      </c>
      <c r="N224" s="133" t="str">
        <f t="shared" si="16"/>
        <v/>
      </c>
    </row>
    <row r="225" spans="2:14">
      <c r="B225" s="134" t="s">
        <v>292</v>
      </c>
      <c r="C225" s="122" t="str">
        <f>IF(C219&gt;"",C219&amp;" / "&amp;C220,"")</f>
        <v/>
      </c>
      <c r="D225" s="122" t="str">
        <f>IF(G219&gt;"",G219&amp;" / "&amp;G220,"")</f>
        <v/>
      </c>
      <c r="E225" s="135"/>
      <c r="F225" s="124"/>
      <c r="G225" s="124"/>
      <c r="H225" s="124"/>
      <c r="I225" s="124"/>
      <c r="J225" s="130"/>
      <c r="K225" s="114" t="str">
        <f>IF(ISBLANK(F225),"",COUNTIF(F225:J225,"&gt;=0"))</f>
        <v/>
      </c>
      <c r="L225" s="131" t="str">
        <f>IF(ISBLANK(F225),"",IF(LEFT(F225)="-",1,0)+IF(LEFT(G225)="-",1,0)+IF(LEFT(H225)="-",1,0)+IF(LEFT(I225)="-",1,0)+IF(LEFT(J225)="-",1,0))</f>
        <v/>
      </c>
      <c r="M225" s="132" t="str">
        <f t="shared" si="15"/>
        <v/>
      </c>
      <c r="N225" s="133" t="str">
        <f t="shared" si="16"/>
        <v/>
      </c>
    </row>
    <row r="226" spans="2:14">
      <c r="B226" s="121" t="s">
        <v>277</v>
      </c>
      <c r="C226" s="182" t="str">
        <f>IF(C216&gt;"",C216&amp;" - "&amp;G217,"")</f>
        <v/>
      </c>
      <c r="D226" s="182"/>
      <c r="E226" s="123"/>
      <c r="F226" s="124"/>
      <c r="G226" s="124"/>
      <c r="H226" s="124"/>
      <c r="I226" s="124"/>
      <c r="J226" s="130"/>
      <c r="K226" s="114" t="str">
        <f>IF(ISBLANK(F226),"",COUNTIF(F226:J226,"&gt;=0"))</f>
        <v/>
      </c>
      <c r="L226" s="131" t="str">
        <f>IF(ISBLANK(F226),"",IF(LEFT(F226)="-",1,0)+IF(LEFT(G226)="-",1,0)+IF(LEFT(H226)="-",1,0)+IF(LEFT(I226)="-",1,0)+IF(LEFT(J226)="-",1,0))</f>
        <v/>
      </c>
      <c r="M226" s="132" t="str">
        <f t="shared" si="15"/>
        <v/>
      </c>
      <c r="N226" s="133" t="str">
        <f t="shared" si="16"/>
        <v/>
      </c>
    </row>
    <row r="227" spans="2:14" ht="15" thickBot="1">
      <c r="B227" s="121" t="s">
        <v>278</v>
      </c>
      <c r="C227" s="182" t="str">
        <f>IF(C217&gt;"",C217&amp;" - "&amp;G216,"")</f>
        <v/>
      </c>
      <c r="D227" s="182"/>
      <c r="E227" s="123"/>
      <c r="F227" s="124"/>
      <c r="G227" s="124"/>
      <c r="H227" s="124"/>
      <c r="I227" s="124"/>
      <c r="J227" s="130"/>
      <c r="K227" s="117" t="str">
        <f>IF(ISBLANK(F227),"",COUNTIF(F227:J227,"&gt;=0"))</f>
        <v/>
      </c>
      <c r="L227" s="136" t="str">
        <f>IF(ISBLANK(F227),"",IF(LEFT(F227)="-",1,0)+IF(LEFT(G227)="-",1,0)+IF(LEFT(H227)="-",1,0)+IF(LEFT(I227)="-",1,0)+IF(LEFT(J227)="-",1,0))</f>
        <v/>
      </c>
      <c r="M227" s="137" t="str">
        <f t="shared" si="15"/>
        <v/>
      </c>
      <c r="N227" s="138" t="str">
        <f t="shared" si="16"/>
        <v/>
      </c>
    </row>
    <row r="228" spans="2:14" ht="18.600000000000001" thickBot="1">
      <c r="B228" s="101"/>
      <c r="F228" s="139"/>
      <c r="G228" s="139"/>
      <c r="H228" s="139"/>
      <c r="I228" s="183" t="s">
        <v>279</v>
      </c>
      <c r="J228" s="183"/>
      <c r="K228" s="140">
        <f>COUNTIF(K223:K227,"=3")</f>
        <v>0</v>
      </c>
      <c r="L228" s="141">
        <f>COUNTIF(L223:L227,"=3")</f>
        <v>0</v>
      </c>
      <c r="M228" s="142">
        <f>SUM(M223:M227)</f>
        <v>0</v>
      </c>
      <c r="N228" s="143">
        <f>SUM(N223:N227)</f>
        <v>0</v>
      </c>
    </row>
    <row r="229" spans="2:14">
      <c r="B229" s="144" t="s">
        <v>280</v>
      </c>
      <c r="N229" s="105"/>
    </row>
    <row r="230" spans="2:14">
      <c r="B230" s="145" t="s">
        <v>281</v>
      </c>
      <c r="D230" s="146" t="s">
        <v>282</v>
      </c>
      <c r="F230" s="146" t="s">
        <v>18</v>
      </c>
      <c r="G230" s="146"/>
      <c r="H230" s="147"/>
      <c r="J230" s="184" t="s">
        <v>283</v>
      </c>
      <c r="K230" s="184"/>
      <c r="L230" s="184"/>
      <c r="M230" s="184"/>
      <c r="N230" s="185"/>
    </row>
    <row r="231" spans="2:14" ht="21.6" thickBot="1">
      <c r="B231" s="186"/>
      <c r="C231" s="187"/>
      <c r="D231" s="187"/>
      <c r="E231" s="139"/>
      <c r="F231" s="187"/>
      <c r="G231" s="187"/>
      <c r="H231" s="187"/>
      <c r="I231" s="187"/>
      <c r="J231" s="188" t="str">
        <f>IF(M228=3,C215,IF(N228=3,G215,""))</f>
        <v/>
      </c>
      <c r="K231" s="188"/>
      <c r="L231" s="188"/>
      <c r="M231" s="188"/>
      <c r="N231" s="189"/>
    </row>
    <row r="232" spans="2:14">
      <c r="B232" s="148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50"/>
    </row>
  </sheetData>
  <mergeCells count="234"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34:D34"/>
    <mergeCell ref="G34:N34"/>
    <mergeCell ref="C35:D35"/>
    <mergeCell ref="G35:N35"/>
    <mergeCell ref="B36:D36"/>
    <mergeCell ref="F36:N36"/>
    <mergeCell ref="I28:N28"/>
    <mergeCell ref="I29:N29"/>
    <mergeCell ref="I30:N30"/>
    <mergeCell ref="I31:N31"/>
    <mergeCell ref="C33:D33"/>
    <mergeCell ref="G33:N33"/>
    <mergeCell ref="C42:D42"/>
    <mergeCell ref="C44:D44"/>
    <mergeCell ref="C45:D45"/>
    <mergeCell ref="I46:J46"/>
    <mergeCell ref="J48:N48"/>
    <mergeCell ref="B49:D49"/>
    <mergeCell ref="F49:I49"/>
    <mergeCell ref="J49:N49"/>
    <mergeCell ref="C37:D37"/>
    <mergeCell ref="G37:N37"/>
    <mergeCell ref="C38:D38"/>
    <mergeCell ref="G38:N38"/>
    <mergeCell ref="K40:L40"/>
    <mergeCell ref="C41:D41"/>
    <mergeCell ref="C60:D60"/>
    <mergeCell ref="G60:N60"/>
    <mergeCell ref="C61:D61"/>
    <mergeCell ref="G61:N61"/>
    <mergeCell ref="B62:D62"/>
    <mergeCell ref="F62:N62"/>
    <mergeCell ref="I54:N54"/>
    <mergeCell ref="I55:N55"/>
    <mergeCell ref="I56:N56"/>
    <mergeCell ref="I57:N57"/>
    <mergeCell ref="C59:D59"/>
    <mergeCell ref="G59:N59"/>
    <mergeCell ref="C68:D68"/>
    <mergeCell ref="C70:D70"/>
    <mergeCell ref="C71:D71"/>
    <mergeCell ref="I72:J72"/>
    <mergeCell ref="J74:N74"/>
    <mergeCell ref="B75:D75"/>
    <mergeCell ref="F75:I75"/>
    <mergeCell ref="J75:N75"/>
    <mergeCell ref="C63:D63"/>
    <mergeCell ref="G63:N63"/>
    <mergeCell ref="C64:D64"/>
    <mergeCell ref="G64:N64"/>
    <mergeCell ref="K66:L66"/>
    <mergeCell ref="C67:D67"/>
    <mergeCell ref="C86:D86"/>
    <mergeCell ref="G86:N86"/>
    <mergeCell ref="C87:D87"/>
    <mergeCell ref="G87:N87"/>
    <mergeCell ref="B88:D88"/>
    <mergeCell ref="F88:N88"/>
    <mergeCell ref="I80:N80"/>
    <mergeCell ref="I81:N81"/>
    <mergeCell ref="I82:N82"/>
    <mergeCell ref="I83:N83"/>
    <mergeCell ref="C85:D85"/>
    <mergeCell ref="G85:N85"/>
    <mergeCell ref="C94:D94"/>
    <mergeCell ref="C96:D96"/>
    <mergeCell ref="C97:D97"/>
    <mergeCell ref="I98:J98"/>
    <mergeCell ref="J100:N100"/>
    <mergeCell ref="B101:D101"/>
    <mergeCell ref="F101:I101"/>
    <mergeCell ref="J101:N101"/>
    <mergeCell ref="C89:D89"/>
    <mergeCell ref="G89:N89"/>
    <mergeCell ref="C90:D90"/>
    <mergeCell ref="G90:N90"/>
    <mergeCell ref="K92:L92"/>
    <mergeCell ref="C93:D93"/>
    <mergeCell ref="C112:D112"/>
    <mergeCell ref="G112:N112"/>
    <mergeCell ref="C113:D113"/>
    <mergeCell ref="G113:N113"/>
    <mergeCell ref="B114:D114"/>
    <mergeCell ref="F114:N114"/>
    <mergeCell ref="I106:N106"/>
    <mergeCell ref="I107:N107"/>
    <mergeCell ref="I108:N108"/>
    <mergeCell ref="I109:N109"/>
    <mergeCell ref="C111:D111"/>
    <mergeCell ref="G111:N111"/>
    <mergeCell ref="C120:D120"/>
    <mergeCell ref="C122:D122"/>
    <mergeCell ref="C123:D123"/>
    <mergeCell ref="I124:J124"/>
    <mergeCell ref="J126:N126"/>
    <mergeCell ref="B127:D127"/>
    <mergeCell ref="F127:I127"/>
    <mergeCell ref="J127:N127"/>
    <mergeCell ref="C115:D115"/>
    <mergeCell ref="G115:N115"/>
    <mergeCell ref="C116:D116"/>
    <mergeCell ref="G116:N116"/>
    <mergeCell ref="K118:L118"/>
    <mergeCell ref="C119:D119"/>
    <mergeCell ref="C138:D138"/>
    <mergeCell ref="G138:N138"/>
    <mergeCell ref="C139:D139"/>
    <mergeCell ref="G139:N139"/>
    <mergeCell ref="B140:D140"/>
    <mergeCell ref="F140:N140"/>
    <mergeCell ref="I132:N132"/>
    <mergeCell ref="I133:N133"/>
    <mergeCell ref="I134:N134"/>
    <mergeCell ref="I135:N135"/>
    <mergeCell ref="C137:D137"/>
    <mergeCell ref="G137:N137"/>
    <mergeCell ref="C146:D146"/>
    <mergeCell ref="C148:D148"/>
    <mergeCell ref="C149:D149"/>
    <mergeCell ref="I150:J150"/>
    <mergeCell ref="J152:N152"/>
    <mergeCell ref="B153:D153"/>
    <mergeCell ref="F153:I153"/>
    <mergeCell ref="J153:N153"/>
    <mergeCell ref="C141:D141"/>
    <mergeCell ref="G141:N141"/>
    <mergeCell ref="C142:D142"/>
    <mergeCell ref="G142:N142"/>
    <mergeCell ref="K144:L144"/>
    <mergeCell ref="C145:D145"/>
    <mergeCell ref="C164:D164"/>
    <mergeCell ref="G164:N164"/>
    <mergeCell ref="C165:D165"/>
    <mergeCell ref="G165:N165"/>
    <mergeCell ref="B166:D166"/>
    <mergeCell ref="F166:N166"/>
    <mergeCell ref="I158:N158"/>
    <mergeCell ref="I159:N159"/>
    <mergeCell ref="I160:N160"/>
    <mergeCell ref="I161:N161"/>
    <mergeCell ref="C163:D163"/>
    <mergeCell ref="G163:N163"/>
    <mergeCell ref="C172:D172"/>
    <mergeCell ref="C174:D174"/>
    <mergeCell ref="C175:D175"/>
    <mergeCell ref="I176:J176"/>
    <mergeCell ref="J178:N178"/>
    <mergeCell ref="B179:D179"/>
    <mergeCell ref="F179:I179"/>
    <mergeCell ref="J179:N179"/>
    <mergeCell ref="C167:D167"/>
    <mergeCell ref="G167:N167"/>
    <mergeCell ref="C168:D168"/>
    <mergeCell ref="G168:N168"/>
    <mergeCell ref="K170:L170"/>
    <mergeCell ref="C171:D171"/>
    <mergeCell ref="C190:D190"/>
    <mergeCell ref="G190:N190"/>
    <mergeCell ref="C191:D191"/>
    <mergeCell ref="G191:N191"/>
    <mergeCell ref="B192:D192"/>
    <mergeCell ref="F192:N192"/>
    <mergeCell ref="I184:N184"/>
    <mergeCell ref="I185:N185"/>
    <mergeCell ref="I186:N186"/>
    <mergeCell ref="I187:N187"/>
    <mergeCell ref="C189:D189"/>
    <mergeCell ref="G189:N189"/>
    <mergeCell ref="C198:D198"/>
    <mergeCell ref="C200:D200"/>
    <mergeCell ref="C201:D201"/>
    <mergeCell ref="I202:J202"/>
    <mergeCell ref="J204:N204"/>
    <mergeCell ref="B205:D205"/>
    <mergeCell ref="F205:I205"/>
    <mergeCell ref="J205:N205"/>
    <mergeCell ref="C193:D193"/>
    <mergeCell ref="G193:N193"/>
    <mergeCell ref="C194:D194"/>
    <mergeCell ref="G194:N194"/>
    <mergeCell ref="K196:L196"/>
    <mergeCell ref="C197:D197"/>
    <mergeCell ref="C216:D216"/>
    <mergeCell ref="G216:N216"/>
    <mergeCell ref="C217:D217"/>
    <mergeCell ref="G217:N217"/>
    <mergeCell ref="B218:D218"/>
    <mergeCell ref="F218:N218"/>
    <mergeCell ref="I210:N210"/>
    <mergeCell ref="I211:N211"/>
    <mergeCell ref="I212:N212"/>
    <mergeCell ref="I213:N213"/>
    <mergeCell ref="C215:D215"/>
    <mergeCell ref="G215:N215"/>
    <mergeCell ref="C224:D224"/>
    <mergeCell ref="C226:D226"/>
    <mergeCell ref="C227:D227"/>
    <mergeCell ref="I228:J228"/>
    <mergeCell ref="J230:N230"/>
    <mergeCell ref="B231:D231"/>
    <mergeCell ref="F231:I231"/>
    <mergeCell ref="J231:N231"/>
    <mergeCell ref="C219:D219"/>
    <mergeCell ref="G219:N219"/>
    <mergeCell ref="C220:D220"/>
    <mergeCell ref="G220:N220"/>
    <mergeCell ref="K222:L222"/>
    <mergeCell ref="C223:D2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2200 nelinpeli</vt:lpstr>
      <vt:lpstr>2200 kaksinpeli</vt:lpstr>
      <vt:lpstr>Joukkue miehet</vt:lpstr>
      <vt:lpstr>Joukkue naiset</vt:lpstr>
      <vt:lpstr>Ottelut miesten joukkue</vt:lpstr>
      <vt:lpstr>Ottelut naisten joukkue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Taneli Keinonen</dc:creator>
  <cp:lastModifiedBy>Taneli Keinonen</cp:lastModifiedBy>
  <cp:lastPrinted>2024-11-23T13:15:57Z</cp:lastPrinted>
  <dcterms:created xsi:type="dcterms:W3CDTF">2024-11-18T06:38:20Z</dcterms:created>
  <dcterms:modified xsi:type="dcterms:W3CDTF">2024-11-25T08:46:20Z</dcterms:modified>
</cp:coreProperties>
</file>